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935"/>
  </bookViews>
  <sheets>
    <sheet name="overall " sheetId="17" r:id="rId1"/>
  </sheets>
  <calcPr calcId="144525"/>
</workbook>
</file>

<file path=xl/calcChain.xml><?xml version="1.0" encoding="utf-8"?>
<calcChain xmlns="http://schemas.openxmlformats.org/spreadsheetml/2006/main">
  <c r="R103" i="17"/>
  <c r="S103" s="1"/>
  <c r="P103"/>
  <c r="Q103" s="1"/>
  <c r="R102"/>
  <c r="S102" s="1"/>
  <c r="P102"/>
  <c r="Q102" s="1"/>
  <c r="P101"/>
  <c r="O101"/>
  <c r="N101"/>
  <c r="M101"/>
  <c r="L101"/>
  <c r="K101"/>
  <c r="J101"/>
  <c r="I101"/>
  <c r="H101"/>
  <c r="G101"/>
  <c r="E101"/>
  <c r="D101"/>
  <c r="R97"/>
  <c r="S97" s="1"/>
  <c r="P97"/>
  <c r="Q97" s="1"/>
  <c r="R96"/>
  <c r="S96" s="1"/>
  <c r="P96"/>
  <c r="Q96" s="1"/>
  <c r="R95"/>
  <c r="S95" s="1"/>
  <c r="P95"/>
  <c r="Q95" s="1"/>
  <c r="P94"/>
  <c r="O94"/>
  <c r="N94"/>
  <c r="M94"/>
  <c r="L94"/>
  <c r="K94"/>
  <c r="J94"/>
  <c r="I94"/>
  <c r="H94"/>
  <c r="G94"/>
  <c r="E94"/>
  <c r="D94"/>
  <c r="P92"/>
  <c r="Q92"/>
  <c r="R92"/>
  <c r="S92"/>
  <c r="P93"/>
  <c r="Q93"/>
  <c r="R93"/>
  <c r="S93"/>
  <c r="M106"/>
  <c r="P91"/>
  <c r="O91"/>
  <c r="N91"/>
  <c r="M91"/>
  <c r="L91"/>
  <c r="K91"/>
  <c r="J91"/>
  <c r="I91"/>
  <c r="H91"/>
  <c r="G91"/>
  <c r="E91"/>
  <c r="D91"/>
  <c r="O105"/>
  <c r="N105"/>
  <c r="M105"/>
  <c r="L105"/>
  <c r="K105"/>
  <c r="J105"/>
  <c r="I105"/>
  <c r="H105"/>
  <c r="G105"/>
  <c r="E105"/>
  <c r="D105"/>
  <c r="O100"/>
  <c r="N100"/>
  <c r="M100"/>
  <c r="L100"/>
  <c r="K100"/>
  <c r="J100"/>
  <c r="I100"/>
  <c r="H100"/>
  <c r="G100"/>
  <c r="E100"/>
  <c r="D100"/>
  <c r="O98"/>
  <c r="N98"/>
  <c r="M98"/>
  <c r="L98"/>
  <c r="K98"/>
  <c r="J98"/>
  <c r="I98"/>
  <c r="H98"/>
  <c r="G98"/>
  <c r="E98"/>
  <c r="D98"/>
  <c r="O106"/>
  <c r="N106"/>
  <c r="O79"/>
  <c r="N79"/>
  <c r="M79"/>
  <c r="L79"/>
  <c r="K79"/>
  <c r="J79"/>
  <c r="I79"/>
  <c r="H79"/>
  <c r="G79"/>
  <c r="P79" s="1"/>
  <c r="Q79" s="1"/>
  <c r="R78"/>
  <c r="S78" s="1"/>
  <c r="P78"/>
  <c r="Q78" s="1"/>
  <c r="R77"/>
  <c r="S77" s="1"/>
  <c r="P77"/>
  <c r="Q77" s="1"/>
  <c r="R76"/>
  <c r="S76" s="1"/>
  <c r="P76"/>
  <c r="Q76" s="1"/>
  <c r="R75"/>
  <c r="S75" s="1"/>
  <c r="P75"/>
  <c r="Q75" s="1"/>
  <c r="R74"/>
  <c r="S74" s="1"/>
  <c r="P74"/>
  <c r="Q74" s="1"/>
  <c r="O64"/>
  <c r="N64"/>
  <c r="M64"/>
  <c r="L64"/>
  <c r="K64"/>
  <c r="J64"/>
  <c r="I64"/>
  <c r="H64"/>
  <c r="G64"/>
  <c r="R63"/>
  <c r="S63" s="1"/>
  <c r="P63"/>
  <c r="P105" s="1"/>
  <c r="R62"/>
  <c r="S62" s="1"/>
  <c r="P62"/>
  <c r="Q62" s="1"/>
  <c r="R61"/>
  <c r="S61" s="1"/>
  <c r="P61"/>
  <c r="Q61" s="1"/>
  <c r="R60"/>
  <c r="S60" s="1"/>
  <c r="P60"/>
  <c r="Q60" s="1"/>
  <c r="R59"/>
  <c r="S59" s="1"/>
  <c r="P59"/>
  <c r="Q59" s="1"/>
  <c r="O49"/>
  <c r="N49"/>
  <c r="M49"/>
  <c r="L49"/>
  <c r="K49"/>
  <c r="J49"/>
  <c r="I49"/>
  <c r="H49"/>
  <c r="G49"/>
  <c r="R48"/>
  <c r="S48" s="1"/>
  <c r="P48"/>
  <c r="R47"/>
  <c r="S47" s="1"/>
  <c r="P47"/>
  <c r="R46"/>
  <c r="S46" s="1"/>
  <c r="P46"/>
  <c r="R45"/>
  <c r="S45" s="1"/>
  <c r="P45"/>
  <c r="R44"/>
  <c r="S44" s="1"/>
  <c r="P44"/>
  <c r="O32"/>
  <c r="N32"/>
  <c r="M32"/>
  <c r="L32"/>
  <c r="K32"/>
  <c r="J32"/>
  <c r="I32"/>
  <c r="H32"/>
  <c r="G32"/>
  <c r="R31"/>
  <c r="S31" s="1"/>
  <c r="P31"/>
  <c r="Q31" s="1"/>
  <c r="R30"/>
  <c r="S30" s="1"/>
  <c r="P30"/>
  <c r="Q30" s="1"/>
  <c r="R29"/>
  <c r="S29" s="1"/>
  <c r="P29"/>
  <c r="Q29" s="1"/>
  <c r="R28"/>
  <c r="S28" s="1"/>
  <c r="P28"/>
  <c r="Q28" s="1"/>
  <c r="R27"/>
  <c r="S27" s="1"/>
  <c r="P27"/>
  <c r="Q27" s="1"/>
  <c r="O13"/>
  <c r="N13"/>
  <c r="M13"/>
  <c r="L13"/>
  <c r="K13"/>
  <c r="J13"/>
  <c r="I13"/>
  <c r="H13"/>
  <c r="G13"/>
  <c r="R12"/>
  <c r="S12" s="1"/>
  <c r="P12"/>
  <c r="R11"/>
  <c r="S11" s="1"/>
  <c r="P11"/>
  <c r="Q11" s="1"/>
  <c r="R10"/>
  <c r="S10" s="1"/>
  <c r="P10"/>
  <c r="Q10" s="1"/>
  <c r="R9"/>
  <c r="S9" s="1"/>
  <c r="P9"/>
  <c r="Q9" s="1"/>
  <c r="R8"/>
  <c r="S8" s="1"/>
  <c r="P8"/>
  <c r="Q8" s="1"/>
  <c r="Q105" l="1"/>
  <c r="R105"/>
  <c r="S105" s="1"/>
  <c r="Q63"/>
  <c r="P64"/>
  <c r="Q64" s="1"/>
  <c r="P49"/>
  <c r="Q49" s="1"/>
  <c r="Q101"/>
  <c r="R101"/>
  <c r="S101" s="1"/>
  <c r="R98"/>
  <c r="S98" s="1"/>
  <c r="P98"/>
  <c r="Q98" s="1"/>
  <c r="G106"/>
  <c r="P32"/>
  <c r="Q32" s="1"/>
  <c r="J106"/>
  <c r="R100"/>
  <c r="S100" s="1"/>
  <c r="P100"/>
  <c r="Q100" s="1"/>
  <c r="L106"/>
  <c r="I106"/>
  <c r="H106"/>
  <c r="Q94"/>
  <c r="R91"/>
  <c r="S91" s="1"/>
  <c r="K106"/>
  <c r="P13"/>
  <c r="Q13" s="1"/>
  <c r="Q91"/>
  <c r="Q44"/>
  <c r="Q45"/>
  <c r="Q47"/>
  <c r="Q48"/>
  <c r="Q12"/>
  <c r="R94"/>
  <c r="S94" s="1"/>
  <c r="Q46"/>
  <c r="P106" l="1"/>
  <c r="Q106" s="1"/>
</calcChain>
</file>

<file path=xl/sharedStrings.xml><?xml version="1.0" encoding="utf-8"?>
<sst xmlns="http://schemas.openxmlformats.org/spreadsheetml/2006/main" count="225" uniqueCount="67">
  <si>
    <t>B1</t>
  </si>
  <si>
    <t>C1</t>
  </si>
  <si>
    <t>B2</t>
  </si>
  <si>
    <t>A2</t>
  </si>
  <si>
    <t>C2</t>
  </si>
  <si>
    <t>A1</t>
  </si>
  <si>
    <t xml:space="preserve">Science </t>
  </si>
  <si>
    <t>KENDRIYA VIDYALAYA, ORDNANCE FACTORY, MURADNAGAR, GHAZIABAD</t>
  </si>
  <si>
    <t xml:space="preserve">(CLASS- X -A ) </t>
  </si>
  <si>
    <t xml:space="preserve">NAME OF REGION: </t>
  </si>
  <si>
    <t xml:space="preserve">Delhi </t>
  </si>
  <si>
    <t xml:space="preserve">CLASS X – Subject wise Result Analysis (Teacher wise PI) </t>
  </si>
  <si>
    <t>Sl. No.</t>
  </si>
  <si>
    <t>Subject</t>
  </si>
  <si>
    <t xml:space="preserve">Teacher Name </t>
  </si>
  <si>
    <t>Total Appeared</t>
  </si>
  <si>
    <t>Total Qualified</t>
  </si>
  <si>
    <t>Overall Pass %</t>
  </si>
  <si>
    <t>D1</t>
  </si>
  <si>
    <t>D2</t>
  </si>
  <si>
    <t>E</t>
  </si>
  <si>
    <t xml:space="preserve">N X W. </t>
  </si>
  <si>
    <t>P.I</t>
  </si>
  <si>
    <t xml:space="preserve">8 CGPA Calculation </t>
  </si>
  <si>
    <t>English</t>
  </si>
  <si>
    <t>Hindi</t>
  </si>
  <si>
    <t xml:space="preserve">Mr. K.D. Shukla </t>
  </si>
  <si>
    <t>Mathematics</t>
  </si>
  <si>
    <t xml:space="preserve">Mrs. Sushma Kashyap </t>
  </si>
  <si>
    <t xml:space="preserve">Social Science </t>
  </si>
  <si>
    <t xml:space="preserve">Total </t>
  </si>
  <si>
    <t xml:space="preserve">(CLASS- X-B ) </t>
  </si>
  <si>
    <t xml:space="preserve">(CLASS- X -C ) </t>
  </si>
  <si>
    <t xml:space="preserve">(CLASS- X -D ) </t>
  </si>
  <si>
    <t xml:space="preserve">(CLASS- X -A,B,C , D) </t>
  </si>
  <si>
    <t xml:space="preserve">CLASS X – Subject wise Result Analysis (Subject wise PI) </t>
  </si>
  <si>
    <t>Section A+B+C+D</t>
  </si>
  <si>
    <t xml:space="preserve">English </t>
  </si>
  <si>
    <t>Mr. Anuj Kumar  (A+D)</t>
  </si>
  <si>
    <t>Mrs. Madhu Paliwal (B+D)</t>
  </si>
  <si>
    <t>Mr. V.K. Dubey (A)</t>
  </si>
  <si>
    <t>Mrs. Sudha Rani (B+C)</t>
  </si>
  <si>
    <t>Mr. Babu lal (D)</t>
  </si>
  <si>
    <t>Session Ending Examination- 2016</t>
  </si>
  <si>
    <t>Mr. K.D. Shukla</t>
  </si>
  <si>
    <t>Mrs. Madhu Paliwal</t>
  </si>
  <si>
    <t>Mr. V.K. dubey</t>
  </si>
  <si>
    <t>Mrs. Archana Savita</t>
  </si>
  <si>
    <t>Mrs. Meenakshi (Cont)</t>
  </si>
  <si>
    <t>Mrs. Sangeeta Singh</t>
  </si>
  <si>
    <t>Mr. Anuj</t>
  </si>
  <si>
    <t>Mrs. Sushma Kahyap</t>
  </si>
  <si>
    <t>Mr. Babulal</t>
  </si>
  <si>
    <t>Mrs. Geeta Rani Verma</t>
  </si>
  <si>
    <t>Mrs. Phool Khan</t>
  </si>
  <si>
    <t>Mrs. Sudha Rani</t>
  </si>
  <si>
    <t>Mrs. Chanchal Sharma</t>
  </si>
  <si>
    <t>Mrs. Poonam Tyagi</t>
  </si>
  <si>
    <t>Mrs. Sushma Kashyap</t>
  </si>
  <si>
    <t>Ms. Sonia Singh</t>
  </si>
  <si>
    <t>Mrs. Archana ©</t>
  </si>
  <si>
    <t>Ms. Sonia Singh (C )</t>
  </si>
  <si>
    <t>Mrs. Sangeeta Singh (B+D)</t>
  </si>
  <si>
    <t xml:space="preserve">Mr. K.D. Shukla (A+B) </t>
  </si>
  <si>
    <t>Mrs. Geeta Rani Verma ©</t>
  </si>
  <si>
    <t xml:space="preserve">Mrs. Phool Khan © </t>
  </si>
  <si>
    <t>Mrs. Poonam Tyagi (D)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</si>
</sst>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="91" zoomScaleNormal="91" workbookViewId="0">
      <selection activeCell="D103" sqref="D103:S103"/>
    </sheetView>
  </sheetViews>
  <sheetFormatPr defaultRowHeight="15"/>
  <cols>
    <col min="1" max="1" width="8.42578125" style="1" customWidth="1"/>
    <col min="2" max="2" width="15.140625" style="1" customWidth="1"/>
    <col min="3" max="3" width="30.28515625" style="1" customWidth="1"/>
    <col min="4" max="4" width="12.140625" style="1" customWidth="1"/>
    <col min="5" max="5" width="12" style="1" customWidth="1"/>
    <col min="6" max="6" width="12.5703125" style="1" customWidth="1"/>
    <col min="7" max="15" width="6" style="1" customWidth="1"/>
    <col min="16" max="16" width="9.7109375" style="1" customWidth="1"/>
    <col min="17" max="17" width="11.85546875" style="1" bestFit="1" customWidth="1"/>
    <col min="18" max="16384" width="9.140625" style="1"/>
  </cols>
  <sheetData>
    <row r="1" spans="1:19" ht="26.2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9" ht="26.25">
      <c r="A2" s="25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9" ht="26.25">
      <c r="A3" s="25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9" ht="15.75">
      <c r="A4" s="2" t="s">
        <v>9</v>
      </c>
      <c r="B4" s="2"/>
      <c r="C4" s="3" t="s">
        <v>10</v>
      </c>
      <c r="D4" s="2"/>
    </row>
    <row r="5" spans="1:19" ht="15.75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.75">
      <c r="A6" s="4"/>
      <c r="R6" s="5">
        <v>19</v>
      </c>
    </row>
    <row r="7" spans="1:19" ht="4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5</v>
      </c>
      <c r="H7" s="7" t="s">
        <v>3</v>
      </c>
      <c r="I7" s="7" t="s">
        <v>0</v>
      </c>
      <c r="J7" s="7" t="s">
        <v>2</v>
      </c>
      <c r="K7" s="7" t="s">
        <v>1</v>
      </c>
      <c r="L7" s="7" t="s">
        <v>4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8" t="s">
        <v>23</v>
      </c>
    </row>
    <row r="8" spans="1:19" ht="15.75">
      <c r="A8" s="6">
        <v>1</v>
      </c>
      <c r="B8" s="7" t="s">
        <v>24</v>
      </c>
      <c r="C8" s="7" t="s">
        <v>48</v>
      </c>
      <c r="D8" s="9">
        <v>40</v>
      </c>
      <c r="E8" s="9">
        <v>40</v>
      </c>
      <c r="F8" s="10">
        <v>1</v>
      </c>
      <c r="G8" s="9">
        <v>7</v>
      </c>
      <c r="H8" s="9">
        <v>12</v>
      </c>
      <c r="I8" s="9">
        <v>9</v>
      </c>
      <c r="J8" s="9">
        <v>9</v>
      </c>
      <c r="K8" s="9">
        <v>2</v>
      </c>
      <c r="L8" s="9">
        <v>1</v>
      </c>
      <c r="M8" s="9">
        <v>0</v>
      </c>
      <c r="N8" s="9">
        <v>0</v>
      </c>
      <c r="O8" s="9">
        <v>0</v>
      </c>
      <c r="P8" s="9">
        <f>G8*8+H8*7+I8*6+J8*5+K8*4+L8*3+M8*2+N8*1+O8*0</f>
        <v>250</v>
      </c>
      <c r="Q8" s="11">
        <f>P8*12.5/D8</f>
        <v>78.125</v>
      </c>
      <c r="R8" s="12">
        <f>G8*10+H8*9+I8*8+J8*7+K8*6+L8*5+M8*4+N8*3+O8*0</f>
        <v>330</v>
      </c>
      <c r="S8" s="1">
        <f>R8/E8</f>
        <v>8.25</v>
      </c>
    </row>
    <row r="9" spans="1:19" ht="15.75">
      <c r="A9" s="6">
        <v>2</v>
      </c>
      <c r="B9" s="7" t="s">
        <v>25</v>
      </c>
      <c r="C9" s="7" t="s">
        <v>44</v>
      </c>
      <c r="D9" s="9">
        <v>40</v>
      </c>
      <c r="E9" s="9">
        <v>40</v>
      </c>
      <c r="F9" s="10">
        <v>1</v>
      </c>
      <c r="G9" s="9">
        <v>7</v>
      </c>
      <c r="H9" s="9">
        <v>6</v>
      </c>
      <c r="I9" s="9">
        <v>9</v>
      </c>
      <c r="J9" s="9">
        <v>8</v>
      </c>
      <c r="K9" s="9">
        <v>8</v>
      </c>
      <c r="L9" s="9">
        <v>2</v>
      </c>
      <c r="M9" s="9">
        <v>0</v>
      </c>
      <c r="N9" s="9">
        <v>0</v>
      </c>
      <c r="O9" s="9">
        <v>0</v>
      </c>
      <c r="P9" s="9">
        <f t="shared" ref="P9:P13" si="0">G9*8+H9*7+I9*6+J9*5+K9*4+L9*3+M9*2+N9*1+O9*0</f>
        <v>230</v>
      </c>
      <c r="Q9" s="11">
        <f t="shared" ref="Q9:Q12" si="1">P9*12.5/D9</f>
        <v>71.875</v>
      </c>
      <c r="R9" s="12">
        <f t="shared" ref="R9:R12" si="2">G9*10+H9*9+I9*8+J9*7+K9*6+L9*5+M9*4+N9*3+O9*0</f>
        <v>310</v>
      </c>
      <c r="S9" s="1">
        <f t="shared" ref="S9:S12" si="3">R9/E9</f>
        <v>7.75</v>
      </c>
    </row>
    <row r="10" spans="1:19" ht="15.75">
      <c r="A10" s="6">
        <v>3</v>
      </c>
      <c r="B10" s="7" t="s">
        <v>27</v>
      </c>
      <c r="C10" s="7" t="s">
        <v>47</v>
      </c>
      <c r="D10" s="9">
        <v>40</v>
      </c>
      <c r="E10" s="9">
        <v>40</v>
      </c>
      <c r="F10" s="10">
        <v>1</v>
      </c>
      <c r="G10" s="9">
        <v>6</v>
      </c>
      <c r="H10" s="9">
        <v>9</v>
      </c>
      <c r="I10" s="9">
        <v>10</v>
      </c>
      <c r="J10" s="9">
        <v>6</v>
      </c>
      <c r="K10" s="9">
        <v>7</v>
      </c>
      <c r="L10" s="9">
        <v>2</v>
      </c>
      <c r="M10" s="9">
        <v>0</v>
      </c>
      <c r="N10" s="9">
        <v>0</v>
      </c>
      <c r="O10" s="9">
        <v>0</v>
      </c>
      <c r="P10" s="9">
        <f t="shared" si="0"/>
        <v>235</v>
      </c>
      <c r="Q10" s="11">
        <f t="shared" si="1"/>
        <v>73.4375</v>
      </c>
      <c r="R10" s="12">
        <f t="shared" si="2"/>
        <v>315</v>
      </c>
      <c r="S10" s="1">
        <f t="shared" si="3"/>
        <v>7.875</v>
      </c>
    </row>
    <row r="11" spans="1:19" ht="15.75">
      <c r="A11" s="6">
        <v>4</v>
      </c>
      <c r="B11" s="7" t="s">
        <v>6</v>
      </c>
      <c r="C11" s="7" t="s">
        <v>45</v>
      </c>
      <c r="D11" s="9">
        <v>40</v>
      </c>
      <c r="E11" s="9">
        <v>40</v>
      </c>
      <c r="F11" s="10">
        <v>1</v>
      </c>
      <c r="G11" s="9">
        <v>6</v>
      </c>
      <c r="H11" s="9">
        <v>6</v>
      </c>
      <c r="I11" s="9">
        <v>8</v>
      </c>
      <c r="J11" s="9">
        <v>7</v>
      </c>
      <c r="K11" s="9">
        <v>10</v>
      </c>
      <c r="L11" s="9">
        <v>3</v>
      </c>
      <c r="M11" s="9">
        <v>0</v>
      </c>
      <c r="N11" s="9">
        <v>0</v>
      </c>
      <c r="O11" s="9">
        <v>0</v>
      </c>
      <c r="P11" s="9">
        <f t="shared" si="0"/>
        <v>222</v>
      </c>
      <c r="Q11" s="11">
        <f t="shared" si="1"/>
        <v>69.375</v>
      </c>
      <c r="R11" s="12">
        <f t="shared" si="2"/>
        <v>302</v>
      </c>
      <c r="S11" s="1">
        <f t="shared" si="3"/>
        <v>7.55</v>
      </c>
    </row>
    <row r="12" spans="1:19" ht="15.75">
      <c r="A12" s="6">
        <v>5</v>
      </c>
      <c r="B12" s="7" t="s">
        <v>29</v>
      </c>
      <c r="C12" s="7" t="s">
        <v>46</v>
      </c>
      <c r="D12" s="9">
        <v>40</v>
      </c>
      <c r="E12" s="9">
        <v>40</v>
      </c>
      <c r="F12" s="10">
        <v>1</v>
      </c>
      <c r="G12" s="9">
        <v>11</v>
      </c>
      <c r="H12" s="9">
        <v>8</v>
      </c>
      <c r="I12" s="9">
        <v>7</v>
      </c>
      <c r="J12" s="9">
        <v>5</v>
      </c>
      <c r="K12" s="9">
        <v>8</v>
      </c>
      <c r="L12" s="9">
        <v>1</v>
      </c>
      <c r="M12" s="9">
        <v>0</v>
      </c>
      <c r="N12" s="9">
        <v>0</v>
      </c>
      <c r="O12" s="9">
        <v>0</v>
      </c>
      <c r="P12" s="9">
        <f t="shared" si="0"/>
        <v>246</v>
      </c>
      <c r="Q12" s="11">
        <f t="shared" si="1"/>
        <v>76.875</v>
      </c>
      <c r="R12" s="12">
        <f t="shared" si="2"/>
        <v>326</v>
      </c>
      <c r="S12" s="1">
        <f t="shared" si="3"/>
        <v>8.15</v>
      </c>
    </row>
    <row r="13" spans="1:19" ht="15.75">
      <c r="A13" s="6"/>
      <c r="B13" s="7"/>
      <c r="C13" s="7" t="s">
        <v>30</v>
      </c>
      <c r="D13" s="9"/>
      <c r="E13" s="9"/>
      <c r="F13" s="9"/>
      <c r="G13" s="9">
        <f t="shared" ref="G13:O13" si="4">SUM(G8:G12)</f>
        <v>37</v>
      </c>
      <c r="H13" s="9">
        <f t="shared" si="4"/>
        <v>41</v>
      </c>
      <c r="I13" s="9">
        <f t="shared" si="4"/>
        <v>43</v>
      </c>
      <c r="J13" s="9">
        <f t="shared" si="4"/>
        <v>35</v>
      </c>
      <c r="K13" s="9">
        <f t="shared" si="4"/>
        <v>35</v>
      </c>
      <c r="L13" s="9">
        <f t="shared" si="4"/>
        <v>9</v>
      </c>
      <c r="M13" s="9">
        <f t="shared" si="4"/>
        <v>0</v>
      </c>
      <c r="N13" s="9">
        <f t="shared" si="4"/>
        <v>0</v>
      </c>
      <c r="O13" s="9">
        <f t="shared" si="4"/>
        <v>0</v>
      </c>
      <c r="P13" s="9">
        <f t="shared" si="0"/>
        <v>1183</v>
      </c>
      <c r="Q13" s="11">
        <f>P13*2.5/43</f>
        <v>68.779069767441854</v>
      </c>
      <c r="R13" s="12"/>
    </row>
    <row r="19" spans="1:19" ht="26.25">
      <c r="A19" s="25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9" ht="26.25">
      <c r="A20" s="25" t="s">
        <v>43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9" ht="26.25">
      <c r="A21" s="25" t="s">
        <v>31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9" ht="15.75">
      <c r="A22" s="2" t="s">
        <v>9</v>
      </c>
      <c r="B22" s="2"/>
      <c r="C22" s="3" t="s">
        <v>10</v>
      </c>
      <c r="D22" s="2"/>
    </row>
    <row r="23" spans="1:19" ht="15.75">
      <c r="A23" s="24" t="s">
        <v>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9" ht="15.75">
      <c r="A24" s="4"/>
    </row>
    <row r="25" spans="1:19" ht="15.75">
      <c r="A25" s="9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9">
        <v>8</v>
      </c>
      <c r="I25" s="9">
        <v>9</v>
      </c>
      <c r="J25" s="9">
        <v>10</v>
      </c>
      <c r="K25" s="9">
        <v>11</v>
      </c>
      <c r="L25" s="9">
        <v>12</v>
      </c>
      <c r="M25" s="9">
        <v>13</v>
      </c>
      <c r="N25" s="9">
        <v>14</v>
      </c>
      <c r="O25" s="9">
        <v>15</v>
      </c>
      <c r="P25" s="9">
        <v>16</v>
      </c>
      <c r="Q25" s="9">
        <v>17</v>
      </c>
    </row>
    <row r="26" spans="1:19" ht="31.5">
      <c r="A26" s="6" t="s">
        <v>12</v>
      </c>
      <c r="B26" s="7" t="s">
        <v>13</v>
      </c>
      <c r="C26" s="7" t="s">
        <v>14</v>
      </c>
      <c r="D26" s="7" t="s">
        <v>15</v>
      </c>
      <c r="E26" s="7" t="s">
        <v>16</v>
      </c>
      <c r="F26" s="7" t="s">
        <v>17</v>
      </c>
      <c r="G26" s="7" t="s">
        <v>5</v>
      </c>
      <c r="H26" s="7" t="s">
        <v>3</v>
      </c>
      <c r="I26" s="7" t="s">
        <v>0</v>
      </c>
      <c r="J26" s="7" t="s">
        <v>2</v>
      </c>
      <c r="K26" s="7" t="s">
        <v>1</v>
      </c>
      <c r="L26" s="7" t="s">
        <v>4</v>
      </c>
      <c r="M26" s="7" t="s">
        <v>18</v>
      </c>
      <c r="N26" s="7" t="s">
        <v>19</v>
      </c>
      <c r="O26" s="7" t="s">
        <v>20</v>
      </c>
      <c r="P26" s="7" t="s">
        <v>21</v>
      </c>
      <c r="Q26" s="7" t="s">
        <v>22</v>
      </c>
    </row>
    <row r="27" spans="1:19" ht="15.75">
      <c r="A27" s="6">
        <v>1</v>
      </c>
      <c r="B27" s="7" t="s">
        <v>24</v>
      </c>
      <c r="C27" s="7" t="s">
        <v>49</v>
      </c>
      <c r="D27" s="9">
        <v>42</v>
      </c>
      <c r="E27" s="9">
        <v>42</v>
      </c>
      <c r="F27" s="10">
        <v>1</v>
      </c>
      <c r="G27" s="9">
        <v>5</v>
      </c>
      <c r="H27" s="9">
        <v>9</v>
      </c>
      <c r="I27" s="9">
        <v>9</v>
      </c>
      <c r="J27" s="9">
        <v>5</v>
      </c>
      <c r="K27" s="9">
        <v>14</v>
      </c>
      <c r="L27" s="9">
        <v>0</v>
      </c>
      <c r="M27" s="9">
        <v>0</v>
      </c>
      <c r="N27" s="9">
        <v>0</v>
      </c>
      <c r="O27" s="9">
        <v>0</v>
      </c>
      <c r="P27" s="9">
        <f>G27*8+H27*7+I27*6+J27*5+K27*4+L27*3+M27*2+N27*1+O27*0</f>
        <v>238</v>
      </c>
      <c r="Q27" s="11">
        <f>P27*12.5/D27</f>
        <v>70.833333333333329</v>
      </c>
      <c r="R27" s="12">
        <f>G27*10+H27*9+I27*8+J27*7+K27*6+L27*5+M27*4+N27*3+O27*0</f>
        <v>322</v>
      </c>
      <c r="S27" s="1">
        <f>R27/E27</f>
        <v>7.666666666666667</v>
      </c>
    </row>
    <row r="28" spans="1:19" ht="15.75">
      <c r="A28" s="6">
        <v>2</v>
      </c>
      <c r="B28" s="7" t="s">
        <v>25</v>
      </c>
      <c r="C28" s="7" t="s">
        <v>26</v>
      </c>
      <c r="D28" s="9">
        <v>42</v>
      </c>
      <c r="E28" s="9">
        <v>42</v>
      </c>
      <c r="F28" s="10">
        <v>1</v>
      </c>
      <c r="G28" s="9">
        <v>6</v>
      </c>
      <c r="H28" s="9">
        <v>10</v>
      </c>
      <c r="I28" s="9">
        <v>11</v>
      </c>
      <c r="J28" s="9">
        <v>5</v>
      </c>
      <c r="K28" s="9">
        <v>8</v>
      </c>
      <c r="L28" s="9">
        <v>2</v>
      </c>
      <c r="M28" s="9">
        <v>0</v>
      </c>
      <c r="N28" s="9">
        <v>0</v>
      </c>
      <c r="O28" s="9">
        <v>0</v>
      </c>
      <c r="P28" s="9">
        <f t="shared" ref="P28:P32" si="5">G28*8+H28*7+I28*6+J28*5+K28*4+L28*3+M28*2+N28*1+O28*0</f>
        <v>247</v>
      </c>
      <c r="Q28" s="11">
        <f t="shared" ref="Q28:Q31" si="6">P28*12.5/D28</f>
        <v>73.511904761904759</v>
      </c>
      <c r="R28" s="12">
        <f t="shared" ref="R28:R31" si="7">G28*10+H28*9+I28*8+J28*7+K28*6+L28*5+M28*4+N28*3+O28*0</f>
        <v>331</v>
      </c>
      <c r="S28" s="1">
        <f t="shared" ref="S28:S31" si="8">R28/E28</f>
        <v>7.8809523809523814</v>
      </c>
    </row>
    <row r="29" spans="1:19" ht="15.75">
      <c r="A29" s="6">
        <v>3</v>
      </c>
      <c r="B29" s="7" t="s">
        <v>27</v>
      </c>
      <c r="C29" s="7" t="s">
        <v>50</v>
      </c>
      <c r="D29" s="9">
        <v>42</v>
      </c>
      <c r="E29" s="9">
        <v>42</v>
      </c>
      <c r="F29" s="10">
        <v>1</v>
      </c>
      <c r="G29" s="9">
        <v>5</v>
      </c>
      <c r="H29" s="9">
        <v>9</v>
      </c>
      <c r="I29" s="9">
        <v>9</v>
      </c>
      <c r="J29" s="9">
        <v>7</v>
      </c>
      <c r="K29" s="9">
        <v>9</v>
      </c>
      <c r="L29" s="9">
        <v>3</v>
      </c>
      <c r="M29" s="9">
        <v>0</v>
      </c>
      <c r="N29" s="9">
        <v>0</v>
      </c>
      <c r="O29" s="9">
        <v>0</v>
      </c>
      <c r="P29" s="9">
        <f t="shared" si="5"/>
        <v>237</v>
      </c>
      <c r="Q29" s="11">
        <f t="shared" si="6"/>
        <v>70.535714285714292</v>
      </c>
      <c r="R29" s="12">
        <f t="shared" si="7"/>
        <v>321</v>
      </c>
      <c r="S29" s="1">
        <f t="shared" si="8"/>
        <v>7.6428571428571432</v>
      </c>
    </row>
    <row r="30" spans="1:19" ht="15.75">
      <c r="A30" s="6">
        <v>4</v>
      </c>
      <c r="B30" s="7" t="s">
        <v>6</v>
      </c>
      <c r="C30" s="7" t="s">
        <v>51</v>
      </c>
      <c r="D30" s="9">
        <v>42</v>
      </c>
      <c r="E30" s="9">
        <v>42</v>
      </c>
      <c r="F30" s="10">
        <v>1</v>
      </c>
      <c r="G30" s="9">
        <v>4</v>
      </c>
      <c r="H30" s="9">
        <v>8</v>
      </c>
      <c r="I30" s="9">
        <v>9</v>
      </c>
      <c r="J30" s="9">
        <v>9</v>
      </c>
      <c r="K30" s="9">
        <v>8</v>
      </c>
      <c r="L30" s="9">
        <v>4</v>
      </c>
      <c r="M30" s="9">
        <v>0</v>
      </c>
      <c r="N30" s="9">
        <v>0</v>
      </c>
      <c r="O30" s="9">
        <v>0</v>
      </c>
      <c r="P30" s="9">
        <f t="shared" si="5"/>
        <v>231</v>
      </c>
      <c r="Q30" s="11">
        <f t="shared" si="6"/>
        <v>68.75</v>
      </c>
      <c r="R30" s="12">
        <f t="shared" si="7"/>
        <v>315</v>
      </c>
      <c r="S30" s="1">
        <f t="shared" si="8"/>
        <v>7.5</v>
      </c>
    </row>
    <row r="31" spans="1:19" ht="15.75">
      <c r="A31" s="6">
        <v>5</v>
      </c>
      <c r="B31" s="7" t="s">
        <v>29</v>
      </c>
      <c r="C31" s="7" t="s">
        <v>52</v>
      </c>
      <c r="D31" s="9">
        <v>42</v>
      </c>
      <c r="E31" s="9">
        <v>42</v>
      </c>
      <c r="F31" s="10">
        <v>1</v>
      </c>
      <c r="G31" s="9">
        <v>4</v>
      </c>
      <c r="H31" s="9">
        <v>13</v>
      </c>
      <c r="I31" s="9">
        <v>9</v>
      </c>
      <c r="J31" s="9">
        <v>6</v>
      </c>
      <c r="K31" s="9">
        <v>10</v>
      </c>
      <c r="L31" s="9">
        <v>0</v>
      </c>
      <c r="M31" s="9">
        <v>0</v>
      </c>
      <c r="N31" s="9">
        <v>0</v>
      </c>
      <c r="O31" s="9">
        <v>0</v>
      </c>
      <c r="P31" s="9">
        <f t="shared" si="5"/>
        <v>247</v>
      </c>
      <c r="Q31" s="11">
        <f t="shared" si="6"/>
        <v>73.511904761904759</v>
      </c>
      <c r="R31" s="12">
        <f t="shared" si="7"/>
        <v>331</v>
      </c>
      <c r="S31" s="1">
        <f t="shared" si="8"/>
        <v>7.8809523809523814</v>
      </c>
    </row>
    <row r="32" spans="1:19" ht="15.75">
      <c r="A32" s="6"/>
      <c r="B32" s="7"/>
      <c r="C32" s="7" t="s">
        <v>30</v>
      </c>
      <c r="D32" s="9"/>
      <c r="E32" s="9"/>
      <c r="F32" s="9"/>
      <c r="G32" s="9">
        <f t="shared" ref="G32:O32" si="9">SUM(G27:G31)</f>
        <v>24</v>
      </c>
      <c r="H32" s="9">
        <f t="shared" si="9"/>
        <v>49</v>
      </c>
      <c r="I32" s="9">
        <f t="shared" si="9"/>
        <v>47</v>
      </c>
      <c r="J32" s="9">
        <f t="shared" si="9"/>
        <v>32</v>
      </c>
      <c r="K32" s="9">
        <f t="shared" si="9"/>
        <v>49</v>
      </c>
      <c r="L32" s="9">
        <f t="shared" si="9"/>
        <v>9</v>
      </c>
      <c r="M32" s="9">
        <f t="shared" si="9"/>
        <v>0</v>
      </c>
      <c r="N32" s="9">
        <f t="shared" si="9"/>
        <v>0</v>
      </c>
      <c r="O32" s="9">
        <f t="shared" si="9"/>
        <v>0</v>
      </c>
      <c r="P32" s="9">
        <f t="shared" si="5"/>
        <v>1200</v>
      </c>
      <c r="Q32" s="11">
        <f>P32*2.5/34</f>
        <v>88.235294117647058</v>
      </c>
    </row>
    <row r="36" spans="1:19" ht="26.25">
      <c r="A36" s="25" t="s">
        <v>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9" ht="26.25">
      <c r="A37" s="25" t="s">
        <v>43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9" ht="26.25">
      <c r="A38" s="25" t="s">
        <v>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9" ht="15.75">
      <c r="A39" s="2" t="s">
        <v>9</v>
      </c>
      <c r="B39" s="2"/>
      <c r="C39" s="3" t="s">
        <v>10</v>
      </c>
      <c r="D39" s="2"/>
    </row>
    <row r="40" spans="1:19" ht="15.75">
      <c r="A40" s="24" t="s">
        <v>11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9" ht="15.75">
      <c r="A41" s="4"/>
    </row>
    <row r="42" spans="1:19" ht="15.75">
      <c r="A42" s="9">
        <v>1</v>
      </c>
      <c r="B42" s="9">
        <v>2</v>
      </c>
      <c r="C42" s="9">
        <v>3</v>
      </c>
      <c r="D42" s="9">
        <v>4</v>
      </c>
      <c r="E42" s="9">
        <v>5</v>
      </c>
      <c r="F42" s="9">
        <v>6</v>
      </c>
      <c r="G42" s="9">
        <v>7</v>
      </c>
      <c r="H42" s="9">
        <v>8</v>
      </c>
      <c r="I42" s="9">
        <v>9</v>
      </c>
      <c r="J42" s="9">
        <v>10</v>
      </c>
      <c r="K42" s="9">
        <v>11</v>
      </c>
      <c r="L42" s="9">
        <v>12</v>
      </c>
      <c r="M42" s="9">
        <v>13</v>
      </c>
      <c r="N42" s="9">
        <v>14</v>
      </c>
      <c r="O42" s="9">
        <v>15</v>
      </c>
      <c r="P42" s="9">
        <v>16</v>
      </c>
      <c r="Q42" s="9">
        <v>17</v>
      </c>
    </row>
    <row r="43" spans="1:19" ht="31.5">
      <c r="A43" s="6" t="s">
        <v>12</v>
      </c>
      <c r="B43" s="7" t="s">
        <v>13</v>
      </c>
      <c r="C43" s="7" t="s">
        <v>14</v>
      </c>
      <c r="D43" s="7" t="s">
        <v>15</v>
      </c>
      <c r="E43" s="7" t="s">
        <v>16</v>
      </c>
      <c r="F43" s="7" t="s">
        <v>17</v>
      </c>
      <c r="G43" s="7" t="s">
        <v>5</v>
      </c>
      <c r="H43" s="7" t="s">
        <v>3</v>
      </c>
      <c r="I43" s="7" t="s">
        <v>0</v>
      </c>
      <c r="J43" s="7" t="s">
        <v>2</v>
      </c>
      <c r="K43" s="7" t="s">
        <v>1</v>
      </c>
      <c r="L43" s="7" t="s">
        <v>4</v>
      </c>
      <c r="M43" s="7" t="s">
        <v>18</v>
      </c>
      <c r="N43" s="7" t="s">
        <v>19</v>
      </c>
      <c r="O43" s="7" t="s">
        <v>20</v>
      </c>
      <c r="P43" s="7" t="s">
        <v>21</v>
      </c>
      <c r="Q43" s="7" t="s">
        <v>22</v>
      </c>
    </row>
    <row r="44" spans="1:19" ht="15.75">
      <c r="A44" s="6">
        <v>1</v>
      </c>
      <c r="B44" s="7" t="s">
        <v>24</v>
      </c>
      <c r="C44" s="7" t="s">
        <v>53</v>
      </c>
      <c r="D44" s="9">
        <v>40</v>
      </c>
      <c r="E44" s="9">
        <v>40</v>
      </c>
      <c r="F44" s="10">
        <v>1</v>
      </c>
      <c r="G44" s="9">
        <v>8</v>
      </c>
      <c r="H44" s="9">
        <v>6</v>
      </c>
      <c r="I44" s="9">
        <v>10</v>
      </c>
      <c r="J44" s="9">
        <v>13</v>
      </c>
      <c r="K44" s="9">
        <v>3</v>
      </c>
      <c r="L44" s="9">
        <v>0</v>
      </c>
      <c r="M44" s="9">
        <v>0</v>
      </c>
      <c r="N44" s="9">
        <v>0</v>
      </c>
      <c r="O44" s="9">
        <v>0</v>
      </c>
      <c r="P44" s="9">
        <f>G44*8+H44*7+I44*6+J44*5+K44*4+L44*3+M44*2+N44*1+O44*0</f>
        <v>243</v>
      </c>
      <c r="Q44" s="11">
        <f>P44*12.5/D44</f>
        <v>75.9375</v>
      </c>
      <c r="R44" s="12">
        <f>G44*10+H44*9+I44*8+J44*7+K44*6+L44*5+M44*4+N44*3+O44*0</f>
        <v>323</v>
      </c>
      <c r="S44" s="1">
        <f>R44/E44</f>
        <v>8.0749999999999993</v>
      </c>
    </row>
    <row r="45" spans="1:19" ht="15.75">
      <c r="A45" s="6">
        <v>2</v>
      </c>
      <c r="B45" s="7" t="s">
        <v>25</v>
      </c>
      <c r="C45" s="7" t="s">
        <v>54</v>
      </c>
      <c r="D45" s="9">
        <v>40</v>
      </c>
      <c r="E45" s="9">
        <v>40</v>
      </c>
      <c r="F45" s="10">
        <v>1</v>
      </c>
      <c r="G45" s="9">
        <v>8</v>
      </c>
      <c r="H45" s="9">
        <v>6</v>
      </c>
      <c r="I45" s="9">
        <v>12</v>
      </c>
      <c r="J45" s="9">
        <v>9</v>
      </c>
      <c r="K45" s="9">
        <v>5</v>
      </c>
      <c r="L45" s="9">
        <v>0</v>
      </c>
      <c r="M45" s="9">
        <v>0</v>
      </c>
      <c r="N45" s="9">
        <v>0</v>
      </c>
      <c r="O45" s="9">
        <v>0</v>
      </c>
      <c r="P45" s="9">
        <f t="shared" ref="P45:P49" si="10">G45*8+H45*7+I45*6+J45*5+K45*4+L45*3+M45*2+N45*1+O45*0</f>
        <v>243</v>
      </c>
      <c r="Q45" s="11">
        <f t="shared" ref="Q45:Q48" si="11">P45*12.5/D45</f>
        <v>75.9375</v>
      </c>
      <c r="R45" s="12">
        <f t="shared" ref="R45:R48" si="12">G45*10+H45*9+I45*8+J45*7+K45*6+L45*5+M45*4+N45*3+O45*0</f>
        <v>323</v>
      </c>
      <c r="S45" s="1">
        <f t="shared" ref="S45:S48" si="13">R45/E45</f>
        <v>8.0749999999999993</v>
      </c>
    </row>
    <row r="46" spans="1:19" ht="15.75">
      <c r="A46" s="6">
        <v>3</v>
      </c>
      <c r="B46" s="7" t="s">
        <v>27</v>
      </c>
      <c r="C46" s="7" t="s">
        <v>47</v>
      </c>
      <c r="D46" s="9">
        <v>40</v>
      </c>
      <c r="E46" s="9">
        <v>40</v>
      </c>
      <c r="F46" s="10">
        <v>1</v>
      </c>
      <c r="G46" s="9">
        <v>6</v>
      </c>
      <c r="H46" s="9">
        <v>6</v>
      </c>
      <c r="I46" s="9">
        <v>13</v>
      </c>
      <c r="J46" s="9">
        <v>11</v>
      </c>
      <c r="K46" s="9">
        <v>4</v>
      </c>
      <c r="L46" s="9">
        <v>0</v>
      </c>
      <c r="M46" s="9">
        <v>0</v>
      </c>
      <c r="N46" s="9">
        <v>0</v>
      </c>
      <c r="O46" s="9">
        <v>0</v>
      </c>
      <c r="P46" s="9">
        <f t="shared" si="10"/>
        <v>239</v>
      </c>
      <c r="Q46" s="11">
        <f t="shared" si="11"/>
        <v>74.6875</v>
      </c>
      <c r="R46" s="12">
        <f t="shared" si="12"/>
        <v>319</v>
      </c>
      <c r="S46" s="1">
        <f t="shared" si="13"/>
        <v>7.9749999999999996</v>
      </c>
    </row>
    <row r="47" spans="1:19" ht="15.75">
      <c r="A47" s="6">
        <v>4</v>
      </c>
      <c r="B47" s="7" t="s">
        <v>6</v>
      </c>
      <c r="C47" s="7" t="s">
        <v>45</v>
      </c>
      <c r="D47" s="9">
        <v>40</v>
      </c>
      <c r="E47" s="9">
        <v>40</v>
      </c>
      <c r="F47" s="10">
        <v>1</v>
      </c>
      <c r="G47" s="9">
        <v>8</v>
      </c>
      <c r="H47" s="9">
        <v>6</v>
      </c>
      <c r="I47" s="9">
        <v>2</v>
      </c>
      <c r="J47" s="9">
        <v>18</v>
      </c>
      <c r="K47" s="9">
        <v>5</v>
      </c>
      <c r="L47" s="9">
        <v>1</v>
      </c>
      <c r="M47" s="9">
        <v>0</v>
      </c>
      <c r="N47" s="9">
        <v>0</v>
      </c>
      <c r="O47" s="9">
        <v>0</v>
      </c>
      <c r="P47" s="9">
        <f t="shared" si="10"/>
        <v>231</v>
      </c>
      <c r="Q47" s="11">
        <f t="shared" si="11"/>
        <v>72.1875</v>
      </c>
      <c r="R47" s="12">
        <f t="shared" si="12"/>
        <v>311</v>
      </c>
      <c r="S47" s="1">
        <f t="shared" si="13"/>
        <v>7.7750000000000004</v>
      </c>
    </row>
    <row r="48" spans="1:19" ht="15.75">
      <c r="A48" s="6">
        <v>5</v>
      </c>
      <c r="B48" s="7" t="s">
        <v>29</v>
      </c>
      <c r="C48" s="7" t="s">
        <v>55</v>
      </c>
      <c r="D48" s="9">
        <v>40</v>
      </c>
      <c r="E48" s="9">
        <v>40</v>
      </c>
      <c r="F48" s="10">
        <v>1</v>
      </c>
      <c r="G48" s="9">
        <v>7</v>
      </c>
      <c r="H48" s="9">
        <v>5</v>
      </c>
      <c r="I48" s="9">
        <v>5</v>
      </c>
      <c r="J48" s="9">
        <v>12</v>
      </c>
      <c r="K48" s="9">
        <v>11</v>
      </c>
      <c r="L48" s="9">
        <v>0</v>
      </c>
      <c r="M48" s="9">
        <v>0</v>
      </c>
      <c r="N48" s="9">
        <v>0</v>
      </c>
      <c r="O48" s="9">
        <v>0</v>
      </c>
      <c r="P48" s="9">
        <f t="shared" si="10"/>
        <v>225</v>
      </c>
      <c r="Q48" s="11">
        <f t="shared" si="11"/>
        <v>70.3125</v>
      </c>
      <c r="R48" s="12">
        <f t="shared" si="12"/>
        <v>305</v>
      </c>
      <c r="S48" s="1">
        <f t="shared" si="13"/>
        <v>7.625</v>
      </c>
    </row>
    <row r="49" spans="1:19" ht="15.75">
      <c r="A49" s="6"/>
      <c r="B49" s="7"/>
      <c r="C49" s="7" t="s">
        <v>30</v>
      </c>
      <c r="D49" s="9"/>
      <c r="E49" s="9"/>
      <c r="F49" s="11"/>
      <c r="G49" s="9">
        <f t="shared" ref="G49:O49" si="14">SUM(G44:G48)</f>
        <v>37</v>
      </c>
      <c r="H49" s="9">
        <f t="shared" si="14"/>
        <v>29</v>
      </c>
      <c r="I49" s="9">
        <f t="shared" si="14"/>
        <v>42</v>
      </c>
      <c r="J49" s="9">
        <f t="shared" si="14"/>
        <v>63</v>
      </c>
      <c r="K49" s="9">
        <f t="shared" si="14"/>
        <v>28</v>
      </c>
      <c r="L49" s="9">
        <f t="shared" si="14"/>
        <v>1</v>
      </c>
      <c r="M49" s="9">
        <f t="shared" si="14"/>
        <v>0</v>
      </c>
      <c r="N49" s="9">
        <f t="shared" si="14"/>
        <v>0</v>
      </c>
      <c r="O49" s="9">
        <f t="shared" si="14"/>
        <v>0</v>
      </c>
      <c r="P49" s="9">
        <f t="shared" si="10"/>
        <v>1181</v>
      </c>
      <c r="Q49" s="11">
        <f>P49*2.5/38</f>
        <v>77.69736842105263</v>
      </c>
    </row>
    <row r="51" spans="1:19" ht="26.25">
      <c r="A51" s="25" t="s">
        <v>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9" ht="26.25">
      <c r="A52" s="25" t="s">
        <v>43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9" ht="26.25">
      <c r="A53" s="25" t="s">
        <v>33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9" ht="15.75">
      <c r="A54" s="2" t="s">
        <v>9</v>
      </c>
      <c r="B54" s="2"/>
      <c r="C54" s="3" t="s">
        <v>10</v>
      </c>
      <c r="D54" s="2"/>
    </row>
    <row r="55" spans="1:19" ht="15.75">
      <c r="A55" s="24" t="s">
        <v>11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9" ht="15.75">
      <c r="A56" s="4"/>
    </row>
    <row r="57" spans="1:19" ht="15.75">
      <c r="A57" s="9">
        <v>1</v>
      </c>
      <c r="B57" s="9">
        <v>2</v>
      </c>
      <c r="C57" s="9">
        <v>3</v>
      </c>
      <c r="D57" s="9">
        <v>4</v>
      </c>
      <c r="E57" s="9">
        <v>5</v>
      </c>
      <c r="F57" s="9">
        <v>6</v>
      </c>
      <c r="G57" s="9">
        <v>7</v>
      </c>
      <c r="H57" s="9">
        <v>8</v>
      </c>
      <c r="I57" s="9">
        <v>9</v>
      </c>
      <c r="J57" s="9">
        <v>10</v>
      </c>
      <c r="K57" s="9">
        <v>11</v>
      </c>
      <c r="L57" s="9">
        <v>12</v>
      </c>
      <c r="M57" s="9">
        <v>13</v>
      </c>
      <c r="N57" s="9">
        <v>14</v>
      </c>
      <c r="O57" s="9">
        <v>15</v>
      </c>
      <c r="P57" s="9">
        <v>16</v>
      </c>
      <c r="Q57" s="9">
        <v>17</v>
      </c>
    </row>
    <row r="58" spans="1:19" ht="31.5">
      <c r="A58" s="6" t="s">
        <v>12</v>
      </c>
      <c r="B58" s="7" t="s">
        <v>13</v>
      </c>
      <c r="C58" s="7" t="s">
        <v>14</v>
      </c>
      <c r="D58" s="7" t="s">
        <v>15</v>
      </c>
      <c r="E58" s="7" t="s">
        <v>16</v>
      </c>
      <c r="F58" s="7" t="s">
        <v>17</v>
      </c>
      <c r="G58" s="7" t="s">
        <v>5</v>
      </c>
      <c r="H58" s="7" t="s">
        <v>3</v>
      </c>
      <c r="I58" s="7" t="s">
        <v>0</v>
      </c>
      <c r="J58" s="7" t="s">
        <v>2</v>
      </c>
      <c r="K58" s="7" t="s">
        <v>1</v>
      </c>
      <c r="L58" s="7" t="s">
        <v>4</v>
      </c>
      <c r="M58" s="7" t="s">
        <v>18</v>
      </c>
      <c r="N58" s="7" t="s">
        <v>19</v>
      </c>
      <c r="O58" s="7" t="s">
        <v>20</v>
      </c>
      <c r="P58" s="7" t="s">
        <v>21</v>
      </c>
      <c r="Q58" s="7" t="s">
        <v>22</v>
      </c>
    </row>
    <row r="59" spans="1:19" ht="15.75">
      <c r="A59" s="6">
        <v>1</v>
      </c>
      <c r="B59" s="7" t="s">
        <v>24</v>
      </c>
      <c r="C59" s="7" t="s">
        <v>49</v>
      </c>
      <c r="D59" s="9">
        <v>42</v>
      </c>
      <c r="E59" s="9">
        <v>42</v>
      </c>
      <c r="F59" s="10">
        <v>1</v>
      </c>
      <c r="G59" s="9">
        <v>5</v>
      </c>
      <c r="H59" s="9">
        <v>7</v>
      </c>
      <c r="I59" s="9">
        <v>13</v>
      </c>
      <c r="J59" s="9">
        <v>13</v>
      </c>
      <c r="K59" s="9">
        <v>4</v>
      </c>
      <c r="L59" s="9">
        <v>0</v>
      </c>
      <c r="M59" s="9">
        <v>0</v>
      </c>
      <c r="N59" s="9">
        <v>0</v>
      </c>
      <c r="O59" s="9">
        <v>0</v>
      </c>
      <c r="P59" s="9">
        <f>G59*8+H59*7+I59*6+J59*5+K59*4+L59*3+M59*2+N59*1+O59*0</f>
        <v>248</v>
      </c>
      <c r="Q59" s="11">
        <f>P59*12.5/D59</f>
        <v>73.80952380952381</v>
      </c>
      <c r="R59" s="12">
        <f>G59*10+H59*9+I59*8+J59*7+K59*6+L59*5+M59*4+N59*3+O59*0</f>
        <v>332</v>
      </c>
      <c r="S59" s="1">
        <f>R59/E59</f>
        <v>7.9047619047619051</v>
      </c>
    </row>
    <row r="60" spans="1:19" ht="15.75">
      <c r="A60" s="6">
        <v>2</v>
      </c>
      <c r="B60" s="7" t="s">
        <v>25</v>
      </c>
      <c r="C60" s="7" t="s">
        <v>57</v>
      </c>
      <c r="D60" s="9">
        <v>42</v>
      </c>
      <c r="E60" s="9">
        <v>42</v>
      </c>
      <c r="F60" s="10">
        <v>1</v>
      </c>
      <c r="G60" s="9">
        <v>5</v>
      </c>
      <c r="H60" s="9">
        <v>10</v>
      </c>
      <c r="I60" s="9">
        <v>7</v>
      </c>
      <c r="J60" s="9">
        <v>16</v>
      </c>
      <c r="K60" s="9">
        <v>4</v>
      </c>
      <c r="L60" s="9">
        <v>0</v>
      </c>
      <c r="M60" s="9">
        <v>0</v>
      </c>
      <c r="N60" s="9">
        <v>0</v>
      </c>
      <c r="O60" s="9">
        <v>0</v>
      </c>
      <c r="P60" s="9">
        <f t="shared" ref="P60:P64" si="15">G60*8+H60*7+I60*6+J60*5+K60*4+L60*3+M60*2+N60*1+O60*0</f>
        <v>248</v>
      </c>
      <c r="Q60" s="11">
        <f t="shared" ref="Q60:Q63" si="16">P60*12.5/D60</f>
        <v>73.80952380952381</v>
      </c>
      <c r="R60" s="12">
        <f t="shared" ref="R60:R63" si="17">G60*10+H60*9+I60*8+J60*7+K60*6+L60*5+M60*4+N60*3+O60*0</f>
        <v>332</v>
      </c>
      <c r="S60" s="1">
        <f t="shared" ref="S60:S63" si="18">R60/E60</f>
        <v>7.9047619047619051</v>
      </c>
    </row>
    <row r="61" spans="1:19" ht="15.75">
      <c r="A61" s="6">
        <v>3</v>
      </c>
      <c r="B61" s="7" t="s">
        <v>27</v>
      </c>
      <c r="C61" s="7" t="s">
        <v>56</v>
      </c>
      <c r="D61" s="9">
        <v>42</v>
      </c>
      <c r="E61" s="9">
        <v>42</v>
      </c>
      <c r="F61" s="10">
        <v>1</v>
      </c>
      <c r="G61" s="9">
        <v>6</v>
      </c>
      <c r="H61" s="9">
        <v>5</v>
      </c>
      <c r="I61" s="9">
        <v>9</v>
      </c>
      <c r="J61" s="9">
        <v>13</v>
      </c>
      <c r="K61" s="9">
        <v>8</v>
      </c>
      <c r="L61" s="9">
        <v>1</v>
      </c>
      <c r="M61" s="9">
        <v>0</v>
      </c>
      <c r="N61" s="9">
        <v>0</v>
      </c>
      <c r="O61" s="9">
        <v>0</v>
      </c>
      <c r="P61" s="9">
        <f t="shared" si="15"/>
        <v>237</v>
      </c>
      <c r="Q61" s="11">
        <f t="shared" si="16"/>
        <v>70.535714285714292</v>
      </c>
      <c r="R61" s="12">
        <f t="shared" si="17"/>
        <v>321</v>
      </c>
      <c r="S61" s="1">
        <f t="shared" si="18"/>
        <v>7.6428571428571432</v>
      </c>
    </row>
    <row r="62" spans="1:19" ht="15.75">
      <c r="A62" s="6">
        <v>4</v>
      </c>
      <c r="B62" s="7" t="s">
        <v>6</v>
      </c>
      <c r="C62" s="7" t="s">
        <v>58</v>
      </c>
      <c r="D62" s="9">
        <v>42</v>
      </c>
      <c r="E62" s="9">
        <v>42</v>
      </c>
      <c r="F62" s="10">
        <v>1</v>
      </c>
      <c r="G62" s="9">
        <v>6</v>
      </c>
      <c r="H62" s="9">
        <v>7</v>
      </c>
      <c r="I62" s="9">
        <v>6</v>
      </c>
      <c r="J62" s="9">
        <v>11</v>
      </c>
      <c r="K62" s="9">
        <v>10</v>
      </c>
      <c r="L62" s="9">
        <v>2</v>
      </c>
      <c r="M62" s="9">
        <v>0</v>
      </c>
      <c r="N62" s="9">
        <v>0</v>
      </c>
      <c r="O62" s="9">
        <v>0</v>
      </c>
      <c r="P62" s="9">
        <f t="shared" si="15"/>
        <v>234</v>
      </c>
      <c r="Q62" s="11">
        <f t="shared" si="16"/>
        <v>69.642857142857139</v>
      </c>
      <c r="R62" s="12">
        <f t="shared" si="17"/>
        <v>318</v>
      </c>
      <c r="S62" s="1">
        <f t="shared" si="18"/>
        <v>7.5714285714285712</v>
      </c>
    </row>
    <row r="63" spans="1:19" ht="15.75">
      <c r="A63" s="6">
        <v>5</v>
      </c>
      <c r="B63" s="7" t="s">
        <v>29</v>
      </c>
      <c r="C63" s="7" t="s">
        <v>59</v>
      </c>
      <c r="D63" s="9">
        <v>42</v>
      </c>
      <c r="E63" s="9">
        <v>42</v>
      </c>
      <c r="F63" s="10">
        <v>1</v>
      </c>
      <c r="G63" s="9">
        <v>7</v>
      </c>
      <c r="H63" s="9">
        <v>6</v>
      </c>
      <c r="I63" s="9">
        <v>6</v>
      </c>
      <c r="J63" s="9">
        <v>14</v>
      </c>
      <c r="K63" s="9">
        <v>8</v>
      </c>
      <c r="L63" s="9">
        <v>1</v>
      </c>
      <c r="M63" s="9">
        <v>0</v>
      </c>
      <c r="N63" s="9">
        <v>0</v>
      </c>
      <c r="O63" s="9">
        <v>0</v>
      </c>
      <c r="P63" s="9">
        <f t="shared" si="15"/>
        <v>239</v>
      </c>
      <c r="Q63" s="11">
        <f t="shared" si="16"/>
        <v>71.13095238095238</v>
      </c>
      <c r="R63" s="12">
        <f t="shared" si="17"/>
        <v>323</v>
      </c>
      <c r="S63" s="1">
        <f t="shared" si="18"/>
        <v>7.6904761904761907</v>
      </c>
    </row>
    <row r="64" spans="1:19" ht="15.75">
      <c r="A64" s="6"/>
      <c r="B64" s="7"/>
      <c r="C64" s="7" t="s">
        <v>30</v>
      </c>
      <c r="D64" s="9"/>
      <c r="E64" s="9"/>
      <c r="F64" s="11"/>
      <c r="G64" s="9">
        <f t="shared" ref="G64:O64" si="19">SUM(G59:G63)</f>
        <v>29</v>
      </c>
      <c r="H64" s="9">
        <f t="shared" si="19"/>
        <v>35</v>
      </c>
      <c r="I64" s="9">
        <f t="shared" si="19"/>
        <v>41</v>
      </c>
      <c r="J64" s="9">
        <f t="shared" si="19"/>
        <v>67</v>
      </c>
      <c r="K64" s="9">
        <f t="shared" si="19"/>
        <v>34</v>
      </c>
      <c r="L64" s="9">
        <f t="shared" si="19"/>
        <v>4</v>
      </c>
      <c r="M64" s="9">
        <f t="shared" si="19"/>
        <v>0</v>
      </c>
      <c r="N64" s="9">
        <f t="shared" si="19"/>
        <v>0</v>
      </c>
      <c r="O64" s="9">
        <f t="shared" si="19"/>
        <v>0</v>
      </c>
      <c r="P64" s="9">
        <f t="shared" si="15"/>
        <v>1206</v>
      </c>
      <c r="Q64" s="11">
        <f>P64*2.5/36</f>
        <v>83.75</v>
      </c>
    </row>
    <row r="65" spans="1:19" ht="15.75">
      <c r="A65" s="13"/>
      <c r="B65" s="14"/>
      <c r="C65" s="14"/>
      <c r="D65" s="15"/>
      <c r="E65" s="15"/>
      <c r="F65" s="1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6"/>
    </row>
    <row r="66" spans="1:19" ht="26.25">
      <c r="A66" s="25" t="s">
        <v>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9" ht="26.25">
      <c r="A67" s="25" t="s">
        <v>43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9" ht="26.25">
      <c r="A68" s="25" t="s">
        <v>34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9" ht="15.75">
      <c r="A69" s="2" t="s">
        <v>9</v>
      </c>
      <c r="B69" s="2"/>
      <c r="C69" s="3" t="s">
        <v>10</v>
      </c>
      <c r="D69" s="2"/>
    </row>
    <row r="70" spans="1:19" ht="15.75">
      <c r="A70" s="24" t="s">
        <v>35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9" ht="15.75">
      <c r="A71" s="4"/>
    </row>
    <row r="72" spans="1:19" ht="15.75">
      <c r="A72" s="19">
        <v>1</v>
      </c>
      <c r="B72" s="19">
        <v>2</v>
      </c>
      <c r="C72" s="19">
        <v>3</v>
      </c>
      <c r="D72" s="19">
        <v>4</v>
      </c>
      <c r="E72" s="19">
        <v>5</v>
      </c>
      <c r="F72" s="19">
        <v>6</v>
      </c>
      <c r="G72" s="19">
        <v>7</v>
      </c>
      <c r="H72" s="19">
        <v>8</v>
      </c>
      <c r="I72" s="19">
        <v>9</v>
      </c>
      <c r="J72" s="19">
        <v>10</v>
      </c>
      <c r="K72" s="19">
        <v>11</v>
      </c>
      <c r="L72" s="19">
        <v>12</v>
      </c>
      <c r="M72" s="19">
        <v>13</v>
      </c>
      <c r="N72" s="19">
        <v>14</v>
      </c>
      <c r="O72" s="19">
        <v>15</v>
      </c>
      <c r="P72" s="19">
        <v>16</v>
      </c>
      <c r="Q72" s="19">
        <v>17</v>
      </c>
    </row>
    <row r="73" spans="1:19" ht="31.5">
      <c r="A73" s="20" t="s">
        <v>12</v>
      </c>
      <c r="B73" s="21" t="s">
        <v>13</v>
      </c>
      <c r="C73" s="21" t="s">
        <v>14</v>
      </c>
      <c r="D73" s="21" t="s">
        <v>15</v>
      </c>
      <c r="E73" s="21" t="s">
        <v>16</v>
      </c>
      <c r="F73" s="21" t="s">
        <v>17</v>
      </c>
      <c r="G73" s="21" t="s">
        <v>5</v>
      </c>
      <c r="H73" s="21" t="s">
        <v>3</v>
      </c>
      <c r="I73" s="21" t="s">
        <v>0</v>
      </c>
      <c r="J73" s="21" t="s">
        <v>2</v>
      </c>
      <c r="K73" s="21" t="s">
        <v>1</v>
      </c>
      <c r="L73" s="21" t="s">
        <v>4</v>
      </c>
      <c r="M73" s="21" t="s">
        <v>18</v>
      </c>
      <c r="N73" s="21" t="s">
        <v>19</v>
      </c>
      <c r="O73" s="21" t="s">
        <v>20</v>
      </c>
      <c r="P73" s="21" t="s">
        <v>21</v>
      </c>
      <c r="Q73" s="21" t="s">
        <v>22</v>
      </c>
    </row>
    <row r="74" spans="1:19" ht="15.75">
      <c r="A74" s="20">
        <v>1</v>
      </c>
      <c r="B74" s="21" t="s">
        <v>24</v>
      </c>
      <c r="C74" s="21" t="s">
        <v>36</v>
      </c>
      <c r="D74" s="19">
        <v>151</v>
      </c>
      <c r="E74" s="19">
        <v>151</v>
      </c>
      <c r="F74" s="22">
        <v>1</v>
      </c>
      <c r="G74" s="19">
        <v>29</v>
      </c>
      <c r="H74" s="19">
        <v>35</v>
      </c>
      <c r="I74" s="19">
        <v>47</v>
      </c>
      <c r="J74" s="19">
        <v>24</v>
      </c>
      <c r="K74" s="19">
        <v>16</v>
      </c>
      <c r="L74" s="19">
        <v>0</v>
      </c>
      <c r="M74" s="19">
        <v>0</v>
      </c>
      <c r="N74" s="19">
        <v>0</v>
      </c>
      <c r="O74" s="19">
        <v>0</v>
      </c>
      <c r="P74" s="19">
        <f>G74*8+H74*7+I74*6+J74*5+K74*4+L74*3+M74*2+N74*1+O74*0</f>
        <v>943</v>
      </c>
      <c r="Q74" s="23">
        <f>P74*12.5/D74</f>
        <v>78.062913907284766</v>
      </c>
      <c r="R74" s="12">
        <f>G74*10+H74*9+I74*8+J74*7+K74*6+L74*5+M74*4+N74*3+O74*0</f>
        <v>1245</v>
      </c>
      <c r="S74" s="1">
        <f>R74/E74</f>
        <v>8.2450331125827816</v>
      </c>
    </row>
    <row r="75" spans="1:19" ht="15.75">
      <c r="A75" s="20">
        <v>2</v>
      </c>
      <c r="B75" s="21" t="s">
        <v>25</v>
      </c>
      <c r="C75" s="21" t="s">
        <v>36</v>
      </c>
      <c r="D75" s="19">
        <v>151</v>
      </c>
      <c r="E75" s="19">
        <v>151</v>
      </c>
      <c r="F75" s="22">
        <v>1</v>
      </c>
      <c r="G75" s="19">
        <v>35</v>
      </c>
      <c r="H75" s="19">
        <v>38</v>
      </c>
      <c r="I75" s="19">
        <v>43</v>
      </c>
      <c r="J75" s="19">
        <v>17</v>
      </c>
      <c r="K75" s="19">
        <v>18</v>
      </c>
      <c r="L75" s="19">
        <v>0</v>
      </c>
      <c r="M75" s="19">
        <v>0</v>
      </c>
      <c r="N75" s="19">
        <v>0</v>
      </c>
      <c r="O75" s="19">
        <v>0</v>
      </c>
      <c r="P75" s="19">
        <f t="shared" ref="P75:P79" si="20">G75*8+H75*7+I75*6+J75*5+K75*4+L75*3+M75*2+N75*1+O75*0</f>
        <v>961</v>
      </c>
      <c r="Q75" s="23">
        <f t="shared" ref="Q75:Q78" si="21">P75*12.5/D75</f>
        <v>79.55298013245033</v>
      </c>
      <c r="R75" s="12">
        <f t="shared" ref="R75:R78" si="22">G75*10+H75*9+I75*8+J75*7+K75*6+L75*5+M75*4+N75*3+O75*0</f>
        <v>1263</v>
      </c>
      <c r="S75" s="1">
        <f t="shared" ref="S75:S78" si="23">R75/E75</f>
        <v>8.3642384105960268</v>
      </c>
    </row>
    <row r="76" spans="1:19" ht="15.75">
      <c r="A76" s="20">
        <v>3</v>
      </c>
      <c r="B76" s="21" t="s">
        <v>27</v>
      </c>
      <c r="C76" s="21" t="s">
        <v>36</v>
      </c>
      <c r="D76" s="19">
        <v>151</v>
      </c>
      <c r="E76" s="19">
        <v>151</v>
      </c>
      <c r="F76" s="22">
        <v>1</v>
      </c>
      <c r="G76" s="19">
        <v>24</v>
      </c>
      <c r="H76" s="19">
        <v>30</v>
      </c>
      <c r="I76" s="19">
        <v>27</v>
      </c>
      <c r="J76" s="19">
        <v>38</v>
      </c>
      <c r="K76" s="19">
        <v>27</v>
      </c>
      <c r="L76" s="19">
        <v>5</v>
      </c>
      <c r="M76" s="19">
        <v>0</v>
      </c>
      <c r="N76" s="19">
        <v>0</v>
      </c>
      <c r="O76" s="19">
        <v>0</v>
      </c>
      <c r="P76" s="19">
        <f t="shared" si="20"/>
        <v>877</v>
      </c>
      <c r="Q76" s="23">
        <f t="shared" si="21"/>
        <v>72.599337748344368</v>
      </c>
      <c r="R76" s="12">
        <f t="shared" si="22"/>
        <v>1179</v>
      </c>
      <c r="S76" s="1">
        <f t="shared" si="23"/>
        <v>7.8079470198675498</v>
      </c>
    </row>
    <row r="77" spans="1:19" ht="15.75">
      <c r="A77" s="20">
        <v>4</v>
      </c>
      <c r="B77" s="21" t="s">
        <v>6</v>
      </c>
      <c r="C77" s="21" t="s">
        <v>36</v>
      </c>
      <c r="D77" s="19">
        <v>151</v>
      </c>
      <c r="E77" s="19">
        <v>151</v>
      </c>
      <c r="F77" s="22">
        <v>1</v>
      </c>
      <c r="G77" s="19">
        <v>30</v>
      </c>
      <c r="H77" s="19">
        <v>34</v>
      </c>
      <c r="I77" s="19">
        <v>25</v>
      </c>
      <c r="J77" s="19">
        <v>34</v>
      </c>
      <c r="K77" s="19">
        <v>21</v>
      </c>
      <c r="L77" s="19">
        <v>7</v>
      </c>
      <c r="M77" s="19">
        <v>0</v>
      </c>
      <c r="N77" s="19">
        <v>0</v>
      </c>
      <c r="O77" s="19">
        <v>0</v>
      </c>
      <c r="P77" s="19">
        <f t="shared" si="20"/>
        <v>903</v>
      </c>
      <c r="Q77" s="23">
        <f t="shared" si="21"/>
        <v>74.75165562913908</v>
      </c>
      <c r="R77" s="12">
        <f t="shared" si="22"/>
        <v>1205</v>
      </c>
      <c r="S77" s="1">
        <f t="shared" si="23"/>
        <v>7.9801324503311255</v>
      </c>
    </row>
    <row r="78" spans="1:19" ht="15.75">
      <c r="A78" s="20">
        <v>5</v>
      </c>
      <c r="B78" s="21" t="s">
        <v>29</v>
      </c>
      <c r="C78" s="21" t="s">
        <v>36</v>
      </c>
      <c r="D78" s="19">
        <v>151</v>
      </c>
      <c r="E78" s="19">
        <v>151</v>
      </c>
      <c r="F78" s="22">
        <v>1</v>
      </c>
      <c r="G78" s="19">
        <v>28</v>
      </c>
      <c r="H78" s="19">
        <v>34</v>
      </c>
      <c r="I78" s="19">
        <v>35</v>
      </c>
      <c r="J78" s="19">
        <v>29</v>
      </c>
      <c r="K78" s="19">
        <v>19</v>
      </c>
      <c r="L78" s="19">
        <v>6</v>
      </c>
      <c r="M78" s="19">
        <v>0</v>
      </c>
      <c r="N78" s="19">
        <v>0</v>
      </c>
      <c r="O78" s="19">
        <v>0</v>
      </c>
      <c r="P78" s="19">
        <f t="shared" si="20"/>
        <v>911</v>
      </c>
      <c r="Q78" s="23">
        <f t="shared" si="21"/>
        <v>75.413907284768214</v>
      </c>
      <c r="R78" s="12">
        <f t="shared" si="22"/>
        <v>1213</v>
      </c>
      <c r="S78" s="1">
        <f t="shared" si="23"/>
        <v>8.0331125827814578</v>
      </c>
    </row>
    <row r="79" spans="1:19" ht="15.75">
      <c r="A79" s="20"/>
      <c r="B79" s="21"/>
      <c r="C79" s="21" t="s">
        <v>30</v>
      </c>
      <c r="D79" s="19"/>
      <c r="E79" s="19"/>
      <c r="F79" s="23"/>
      <c r="G79" s="19">
        <f t="shared" ref="G79:O79" si="24">SUM(G74:G78)</f>
        <v>146</v>
      </c>
      <c r="H79" s="19">
        <f t="shared" si="24"/>
        <v>171</v>
      </c>
      <c r="I79" s="19">
        <f t="shared" si="24"/>
        <v>177</v>
      </c>
      <c r="J79" s="19">
        <f t="shared" si="24"/>
        <v>142</v>
      </c>
      <c r="K79" s="19">
        <f t="shared" si="24"/>
        <v>101</v>
      </c>
      <c r="L79" s="19">
        <f t="shared" si="24"/>
        <v>18</v>
      </c>
      <c r="M79" s="19">
        <f t="shared" si="24"/>
        <v>0</v>
      </c>
      <c r="N79" s="19">
        <f t="shared" si="24"/>
        <v>0</v>
      </c>
      <c r="O79" s="19">
        <f t="shared" si="24"/>
        <v>0</v>
      </c>
      <c r="P79" s="19">
        <f t="shared" si="20"/>
        <v>4595</v>
      </c>
      <c r="Q79" s="23">
        <f>P79*2.5/151</f>
        <v>76.076158940397349</v>
      </c>
    </row>
    <row r="80" spans="1:19" ht="15.7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9" ht="15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9" ht="15.7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9" ht="26.25">
      <c r="A83" s="25" t="s">
        <v>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9" ht="26.25">
      <c r="A84" s="25" t="s">
        <v>43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9" ht="26.25">
      <c r="A85" s="25" t="s">
        <v>34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9" ht="15.75">
      <c r="A86" s="2" t="s">
        <v>9</v>
      </c>
      <c r="B86" s="2"/>
      <c r="C86" s="3" t="s">
        <v>10</v>
      </c>
      <c r="D86" s="2"/>
    </row>
    <row r="87" spans="1:19" ht="15.75">
      <c r="A87" s="24" t="s">
        <v>11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9" ht="15.75">
      <c r="A88" s="4"/>
    </row>
    <row r="89" spans="1:19" ht="15.75">
      <c r="A89" s="9">
        <v>1</v>
      </c>
      <c r="B89" s="9">
        <v>2</v>
      </c>
      <c r="C89" s="9">
        <v>3</v>
      </c>
      <c r="D89" s="9">
        <v>4</v>
      </c>
      <c r="E89" s="9">
        <v>5</v>
      </c>
      <c r="F89" s="9">
        <v>6</v>
      </c>
      <c r="G89" s="9">
        <v>7</v>
      </c>
      <c r="H89" s="9">
        <v>8</v>
      </c>
      <c r="I89" s="9">
        <v>9</v>
      </c>
      <c r="J89" s="9">
        <v>10</v>
      </c>
      <c r="K89" s="9">
        <v>11</v>
      </c>
      <c r="L89" s="9">
        <v>12</v>
      </c>
      <c r="M89" s="9">
        <v>13</v>
      </c>
      <c r="N89" s="9">
        <v>14</v>
      </c>
      <c r="O89" s="9">
        <v>15</v>
      </c>
      <c r="P89" s="9">
        <v>16</v>
      </c>
      <c r="Q89" s="9">
        <v>17</v>
      </c>
      <c r="R89" s="5">
        <v>19</v>
      </c>
    </row>
    <row r="90" spans="1:19" ht="45">
      <c r="A90" s="6" t="s">
        <v>12</v>
      </c>
      <c r="B90" s="6" t="s">
        <v>13</v>
      </c>
      <c r="C90" s="6" t="s">
        <v>14</v>
      </c>
      <c r="D90" s="6" t="s">
        <v>15</v>
      </c>
      <c r="E90" s="6" t="s">
        <v>16</v>
      </c>
      <c r="F90" s="6" t="s">
        <v>17</v>
      </c>
      <c r="G90" s="6" t="s">
        <v>5</v>
      </c>
      <c r="H90" s="6" t="s">
        <v>3</v>
      </c>
      <c r="I90" s="6" t="s">
        <v>0</v>
      </c>
      <c r="J90" s="6" t="s">
        <v>2</v>
      </c>
      <c r="K90" s="6" t="s">
        <v>1</v>
      </c>
      <c r="L90" s="6" t="s">
        <v>4</v>
      </c>
      <c r="M90" s="6" t="s">
        <v>18</v>
      </c>
      <c r="N90" s="6" t="s">
        <v>19</v>
      </c>
      <c r="O90" s="6" t="s">
        <v>20</v>
      </c>
      <c r="P90" s="6" t="s">
        <v>21</v>
      </c>
      <c r="Q90" s="6" t="s">
        <v>22</v>
      </c>
      <c r="R90" s="8" t="s">
        <v>23</v>
      </c>
    </row>
    <row r="91" spans="1:19" ht="15.75">
      <c r="A91" s="17">
        <v>1</v>
      </c>
      <c r="B91" s="17" t="s">
        <v>37</v>
      </c>
      <c r="C91" s="6" t="s">
        <v>62</v>
      </c>
      <c r="D91" s="17">
        <f>D59+D27</f>
        <v>84</v>
      </c>
      <c r="E91" s="17">
        <f>E59+E27</f>
        <v>84</v>
      </c>
      <c r="F91" s="18">
        <v>1</v>
      </c>
      <c r="G91" s="17">
        <f t="shared" ref="G91:P91" si="25">G59+G27</f>
        <v>10</v>
      </c>
      <c r="H91" s="17">
        <f t="shared" si="25"/>
        <v>16</v>
      </c>
      <c r="I91" s="17">
        <f t="shared" si="25"/>
        <v>22</v>
      </c>
      <c r="J91" s="17">
        <f t="shared" si="25"/>
        <v>18</v>
      </c>
      <c r="K91" s="17">
        <f t="shared" si="25"/>
        <v>18</v>
      </c>
      <c r="L91" s="17">
        <f t="shared" si="25"/>
        <v>0</v>
      </c>
      <c r="M91" s="17">
        <f t="shared" si="25"/>
        <v>0</v>
      </c>
      <c r="N91" s="17">
        <f t="shared" si="25"/>
        <v>0</v>
      </c>
      <c r="O91" s="17">
        <f t="shared" si="25"/>
        <v>0</v>
      </c>
      <c r="P91" s="17">
        <f t="shared" si="25"/>
        <v>486</v>
      </c>
      <c r="Q91" s="11">
        <f>P91*12.5/D91</f>
        <v>72.321428571428569</v>
      </c>
      <c r="R91" s="12">
        <f>G91*10+H91*9+I91*8+J91*7+K91*6+L91*5+M91*4+N91*3+O91*0</f>
        <v>654</v>
      </c>
      <c r="S91" s="12">
        <f>R91/E91</f>
        <v>7.7857142857142856</v>
      </c>
    </row>
    <row r="92" spans="1:19" ht="15.75">
      <c r="A92" s="17">
        <v>2</v>
      </c>
      <c r="B92" s="6" t="s">
        <v>24</v>
      </c>
      <c r="C92" s="6" t="s">
        <v>64</v>
      </c>
      <c r="D92" s="9">
        <v>40</v>
      </c>
      <c r="E92" s="9">
        <v>40</v>
      </c>
      <c r="F92" s="10">
        <v>1</v>
      </c>
      <c r="G92" s="9">
        <v>8</v>
      </c>
      <c r="H92" s="9">
        <v>6</v>
      </c>
      <c r="I92" s="9">
        <v>10</v>
      </c>
      <c r="J92" s="9">
        <v>13</v>
      </c>
      <c r="K92" s="9">
        <v>3</v>
      </c>
      <c r="L92" s="9">
        <v>0</v>
      </c>
      <c r="M92" s="9">
        <v>0</v>
      </c>
      <c r="N92" s="9">
        <v>0</v>
      </c>
      <c r="O92" s="9">
        <v>0</v>
      </c>
      <c r="P92" s="9">
        <f>G92*8+H92*7+I92*6+J92*5+K92*4+L92*3+M92*2+N92*1+O92*0</f>
        <v>243</v>
      </c>
      <c r="Q92" s="11">
        <f>P92*12.5/D92</f>
        <v>75.9375</v>
      </c>
      <c r="R92" s="12">
        <f>G92*10+H92*9+I92*8+J92*7+K92*6+L92*5+M92*4+N92*3+O92*0</f>
        <v>323</v>
      </c>
      <c r="S92" s="1">
        <f>R92/E92</f>
        <v>8.0749999999999993</v>
      </c>
    </row>
    <row r="93" spans="1:19" ht="15.75">
      <c r="A93" s="17">
        <v>3</v>
      </c>
      <c r="B93" s="6" t="s">
        <v>24</v>
      </c>
      <c r="C93" s="6" t="s">
        <v>60</v>
      </c>
      <c r="D93" s="9">
        <v>40</v>
      </c>
      <c r="E93" s="9">
        <v>40</v>
      </c>
      <c r="F93" s="10">
        <v>1</v>
      </c>
      <c r="G93" s="9">
        <v>7</v>
      </c>
      <c r="H93" s="9">
        <v>12</v>
      </c>
      <c r="I93" s="9">
        <v>9</v>
      </c>
      <c r="J93" s="9">
        <v>9</v>
      </c>
      <c r="K93" s="9">
        <v>2</v>
      </c>
      <c r="L93" s="9">
        <v>1</v>
      </c>
      <c r="M93" s="9">
        <v>0</v>
      </c>
      <c r="N93" s="9">
        <v>0</v>
      </c>
      <c r="O93" s="9">
        <v>0</v>
      </c>
      <c r="P93" s="9">
        <f>G93*8+H93*7+I93*6+J93*5+K93*4+L93*3+M93*2+N93*1+O93*0</f>
        <v>250</v>
      </c>
      <c r="Q93" s="11">
        <f>P93*12.5/D93</f>
        <v>78.125</v>
      </c>
      <c r="R93" s="12">
        <f>G93*10+H93*9+I93*8+J93*7+K93*6+L93*5+M93*4+N93*3+O93*0</f>
        <v>330</v>
      </c>
      <c r="S93" s="1">
        <f>R93/E93</f>
        <v>8.25</v>
      </c>
    </row>
    <row r="94" spans="1:19" ht="15.75">
      <c r="A94" s="17">
        <v>4</v>
      </c>
      <c r="B94" s="6" t="s">
        <v>25</v>
      </c>
      <c r="C94" s="6" t="s">
        <v>63</v>
      </c>
      <c r="D94" s="17">
        <f>D28+D9</f>
        <v>82</v>
      </c>
      <c r="E94" s="17">
        <f>E28+E9</f>
        <v>82</v>
      </c>
      <c r="F94" s="18">
        <v>1</v>
      </c>
      <c r="G94" s="17">
        <f>G28+G9</f>
        <v>13</v>
      </c>
      <c r="H94" s="17">
        <f>H28+H9</f>
        <v>16</v>
      </c>
      <c r="I94" s="17">
        <f>I28+I9</f>
        <v>20</v>
      </c>
      <c r="J94" s="17">
        <f>J28+J9</f>
        <v>13</v>
      </c>
      <c r="K94" s="17">
        <f>K28+K9</f>
        <v>16</v>
      </c>
      <c r="L94" s="17">
        <f>L28+L8</f>
        <v>3</v>
      </c>
      <c r="M94" s="17">
        <f>M28+M8</f>
        <v>0</v>
      </c>
      <c r="N94" s="17">
        <f>N28+N8</f>
        <v>0</v>
      </c>
      <c r="O94" s="17">
        <f>28+O9</f>
        <v>28</v>
      </c>
      <c r="P94" s="9">
        <f>G94*8+H94*7+I94*6+J94*5+K94*4+L94*3+M94*2+N94*1+O94*0</f>
        <v>474</v>
      </c>
      <c r="Q94" s="11">
        <f t="shared" ref="Q94:Q105" si="26">P94*12.5/D94</f>
        <v>72.256097560975604</v>
      </c>
      <c r="R94" s="12">
        <f t="shared" ref="R94:R105" si="27">G94*10+H94*9+I94*8+J94*7+K94*6+L94*5+M94*4+N94*3+O94*0</f>
        <v>636</v>
      </c>
      <c r="S94" s="12">
        <f t="shared" ref="S94:S105" si="28">R94/E94</f>
        <v>7.7560975609756095</v>
      </c>
    </row>
    <row r="95" spans="1:19" ht="15.75">
      <c r="A95" s="17">
        <v>5</v>
      </c>
      <c r="B95" s="6" t="s">
        <v>25</v>
      </c>
      <c r="C95" s="6" t="s">
        <v>65</v>
      </c>
      <c r="D95" s="9">
        <v>40</v>
      </c>
      <c r="E95" s="9">
        <v>40</v>
      </c>
      <c r="F95" s="10">
        <v>1</v>
      </c>
      <c r="G95" s="9">
        <v>8</v>
      </c>
      <c r="H95" s="9">
        <v>6</v>
      </c>
      <c r="I95" s="9">
        <v>12</v>
      </c>
      <c r="J95" s="9">
        <v>9</v>
      </c>
      <c r="K95" s="9">
        <v>5</v>
      </c>
      <c r="L95" s="9">
        <v>0</v>
      </c>
      <c r="M95" s="9">
        <v>0</v>
      </c>
      <c r="N95" s="9">
        <v>0</v>
      </c>
      <c r="O95" s="9">
        <v>0</v>
      </c>
      <c r="P95" s="9">
        <f t="shared" ref="P95:P97" si="29">G95*8+H95*7+I95*6+J95*5+K95*4+L95*3+M95*2+N95*1+O95*0</f>
        <v>243</v>
      </c>
      <c r="Q95" s="11">
        <f t="shared" si="26"/>
        <v>75.9375</v>
      </c>
      <c r="R95" s="12">
        <f t="shared" si="27"/>
        <v>323</v>
      </c>
      <c r="S95" s="1">
        <f t="shared" si="28"/>
        <v>8.0749999999999993</v>
      </c>
    </row>
    <row r="96" spans="1:19" ht="15.75">
      <c r="A96" s="17">
        <v>6</v>
      </c>
      <c r="B96" s="6" t="s">
        <v>25</v>
      </c>
      <c r="C96" s="6" t="s">
        <v>66</v>
      </c>
      <c r="D96" s="9">
        <v>42</v>
      </c>
      <c r="E96" s="9">
        <v>42</v>
      </c>
      <c r="F96" s="10">
        <v>1</v>
      </c>
      <c r="G96" s="9">
        <v>5</v>
      </c>
      <c r="H96" s="9">
        <v>10</v>
      </c>
      <c r="I96" s="9">
        <v>7</v>
      </c>
      <c r="J96" s="9">
        <v>16</v>
      </c>
      <c r="K96" s="9">
        <v>4</v>
      </c>
      <c r="L96" s="9">
        <v>0</v>
      </c>
      <c r="M96" s="9">
        <v>0</v>
      </c>
      <c r="N96" s="9">
        <v>0</v>
      </c>
      <c r="O96" s="9">
        <v>0</v>
      </c>
      <c r="P96" s="9">
        <f t="shared" si="29"/>
        <v>248</v>
      </c>
      <c r="Q96" s="11">
        <f t="shared" si="26"/>
        <v>73.80952380952381</v>
      </c>
      <c r="R96" s="12">
        <f t="shared" si="27"/>
        <v>332</v>
      </c>
      <c r="S96" s="1">
        <f t="shared" si="28"/>
        <v>7.9047619047619051</v>
      </c>
    </row>
    <row r="97" spans="1:19" ht="15.75">
      <c r="A97" s="17">
        <v>7</v>
      </c>
      <c r="B97" s="6" t="s">
        <v>27</v>
      </c>
      <c r="C97" s="6" t="s">
        <v>38</v>
      </c>
      <c r="D97" s="9">
        <v>42</v>
      </c>
      <c r="E97" s="9">
        <v>42</v>
      </c>
      <c r="F97" s="10">
        <v>1</v>
      </c>
      <c r="G97" s="9">
        <v>5</v>
      </c>
      <c r="H97" s="9">
        <v>9</v>
      </c>
      <c r="I97" s="9">
        <v>9</v>
      </c>
      <c r="J97" s="9">
        <v>7</v>
      </c>
      <c r="K97" s="9">
        <v>9</v>
      </c>
      <c r="L97" s="9">
        <v>3</v>
      </c>
      <c r="M97" s="9">
        <v>0</v>
      </c>
      <c r="N97" s="9">
        <v>0</v>
      </c>
      <c r="O97" s="9">
        <v>0</v>
      </c>
      <c r="P97" s="9">
        <f t="shared" si="29"/>
        <v>237</v>
      </c>
      <c r="Q97" s="11">
        <f t="shared" si="26"/>
        <v>70.535714285714292</v>
      </c>
      <c r="R97" s="12">
        <f t="shared" si="27"/>
        <v>321</v>
      </c>
      <c r="S97" s="1">
        <f t="shared" si="28"/>
        <v>7.6428571428571432</v>
      </c>
    </row>
    <row r="98" spans="1:19" ht="15.75">
      <c r="A98" s="17">
        <v>8</v>
      </c>
      <c r="B98" s="6" t="s">
        <v>27</v>
      </c>
      <c r="C98" s="6" t="s">
        <v>47</v>
      </c>
      <c r="D98" s="17">
        <f>D46+D29</f>
        <v>82</v>
      </c>
      <c r="E98" s="17">
        <f t="shared" ref="E98:P98" si="30">E46+E29</f>
        <v>82</v>
      </c>
      <c r="F98" s="18">
        <v>1</v>
      </c>
      <c r="G98" s="17">
        <f t="shared" si="30"/>
        <v>11</v>
      </c>
      <c r="H98" s="17">
        <f t="shared" si="30"/>
        <v>15</v>
      </c>
      <c r="I98" s="17">
        <f t="shared" si="30"/>
        <v>22</v>
      </c>
      <c r="J98" s="17">
        <f t="shared" si="30"/>
        <v>18</v>
      </c>
      <c r="K98" s="17">
        <f t="shared" si="30"/>
        <v>13</v>
      </c>
      <c r="L98" s="17">
        <f t="shared" si="30"/>
        <v>3</v>
      </c>
      <c r="M98" s="17">
        <f t="shared" si="30"/>
        <v>0</v>
      </c>
      <c r="N98" s="17">
        <f t="shared" si="30"/>
        <v>0</v>
      </c>
      <c r="O98" s="17">
        <f t="shared" si="30"/>
        <v>0</v>
      </c>
      <c r="P98" s="17">
        <f t="shared" si="30"/>
        <v>476</v>
      </c>
      <c r="Q98" s="11">
        <f t="shared" si="26"/>
        <v>72.560975609756099</v>
      </c>
      <c r="R98" s="12">
        <f t="shared" si="27"/>
        <v>640</v>
      </c>
      <c r="S98" s="12">
        <f t="shared" si="28"/>
        <v>7.8048780487804876</v>
      </c>
    </row>
    <row r="99" spans="1:19" ht="15.75">
      <c r="A99" s="17">
        <v>9</v>
      </c>
      <c r="B99" s="6" t="s">
        <v>27</v>
      </c>
      <c r="C99" s="6" t="s">
        <v>56</v>
      </c>
      <c r="D99" s="17"/>
      <c r="E99" s="17"/>
      <c r="F99" s="18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1"/>
      <c r="R99" s="12"/>
      <c r="S99" s="12"/>
    </row>
    <row r="100" spans="1:19" ht="15.75">
      <c r="A100" s="17">
        <v>10</v>
      </c>
      <c r="B100" s="6" t="s">
        <v>6</v>
      </c>
      <c r="C100" s="1" t="s">
        <v>28</v>
      </c>
      <c r="D100" s="17">
        <f>D47+D11</f>
        <v>80</v>
      </c>
      <c r="E100" s="17">
        <f t="shared" ref="E100:P100" si="31">E47+E11</f>
        <v>80</v>
      </c>
      <c r="F100" s="18">
        <v>1</v>
      </c>
      <c r="G100" s="17">
        <f t="shared" si="31"/>
        <v>14</v>
      </c>
      <c r="H100" s="17">
        <f t="shared" si="31"/>
        <v>12</v>
      </c>
      <c r="I100" s="17">
        <f t="shared" si="31"/>
        <v>10</v>
      </c>
      <c r="J100" s="17">
        <f t="shared" si="31"/>
        <v>25</v>
      </c>
      <c r="K100" s="17">
        <f t="shared" si="31"/>
        <v>15</v>
      </c>
      <c r="L100" s="17">
        <f t="shared" si="31"/>
        <v>4</v>
      </c>
      <c r="M100" s="17">
        <f t="shared" si="31"/>
        <v>0</v>
      </c>
      <c r="N100" s="17">
        <f t="shared" si="31"/>
        <v>0</v>
      </c>
      <c r="O100" s="17">
        <f t="shared" si="31"/>
        <v>0</v>
      </c>
      <c r="P100" s="17">
        <f t="shared" si="31"/>
        <v>453</v>
      </c>
      <c r="Q100" s="11">
        <f t="shared" si="26"/>
        <v>70.78125</v>
      </c>
      <c r="R100" s="12">
        <f t="shared" si="27"/>
        <v>613</v>
      </c>
      <c r="S100" s="12">
        <f t="shared" si="28"/>
        <v>7.6624999999999996</v>
      </c>
    </row>
    <row r="101" spans="1:19" ht="15.75">
      <c r="A101" s="17">
        <v>11</v>
      </c>
      <c r="B101" s="6" t="s">
        <v>6</v>
      </c>
      <c r="C101" s="6" t="s">
        <v>39</v>
      </c>
      <c r="D101" s="17">
        <f>D47+D11</f>
        <v>80</v>
      </c>
      <c r="E101" s="17">
        <f>E47+E11</f>
        <v>80</v>
      </c>
      <c r="F101" s="18">
        <v>1</v>
      </c>
      <c r="G101" s="17">
        <f t="shared" ref="G101:P101" si="32">G47+G11</f>
        <v>14</v>
      </c>
      <c r="H101" s="17">
        <f t="shared" si="32"/>
        <v>12</v>
      </c>
      <c r="I101" s="17">
        <f t="shared" si="32"/>
        <v>10</v>
      </c>
      <c r="J101" s="17">
        <f t="shared" si="32"/>
        <v>25</v>
      </c>
      <c r="K101" s="17">
        <f t="shared" si="32"/>
        <v>15</v>
      </c>
      <c r="L101" s="17">
        <f t="shared" si="32"/>
        <v>4</v>
      </c>
      <c r="M101" s="17">
        <f t="shared" si="32"/>
        <v>0</v>
      </c>
      <c r="N101" s="17">
        <f t="shared" si="32"/>
        <v>0</v>
      </c>
      <c r="O101" s="17">
        <f t="shared" si="32"/>
        <v>0</v>
      </c>
      <c r="P101" s="17">
        <f t="shared" si="32"/>
        <v>453</v>
      </c>
      <c r="Q101" s="11">
        <f t="shared" si="26"/>
        <v>70.78125</v>
      </c>
      <c r="R101" s="12">
        <f t="shared" si="27"/>
        <v>613</v>
      </c>
      <c r="S101" s="12">
        <f t="shared" si="28"/>
        <v>7.6624999999999996</v>
      </c>
    </row>
    <row r="102" spans="1:19" ht="15.75">
      <c r="A102" s="17">
        <v>12</v>
      </c>
      <c r="B102" s="6" t="s">
        <v>29</v>
      </c>
      <c r="C102" s="6" t="s">
        <v>40</v>
      </c>
      <c r="D102" s="9">
        <v>40</v>
      </c>
      <c r="E102" s="9">
        <v>40</v>
      </c>
      <c r="F102" s="10">
        <v>1</v>
      </c>
      <c r="G102" s="9">
        <v>11</v>
      </c>
      <c r="H102" s="9">
        <v>8</v>
      </c>
      <c r="I102" s="9">
        <v>7</v>
      </c>
      <c r="J102" s="9">
        <v>5</v>
      </c>
      <c r="K102" s="9">
        <v>8</v>
      </c>
      <c r="L102" s="9">
        <v>1</v>
      </c>
      <c r="M102" s="9">
        <v>0</v>
      </c>
      <c r="N102" s="9">
        <v>0</v>
      </c>
      <c r="O102" s="9">
        <v>0</v>
      </c>
      <c r="P102" s="9">
        <f t="shared" ref="P102:P103" si="33">G102*8+H102*7+I102*6+J102*5+K102*4+L102*3+M102*2+N102*1+O102*0</f>
        <v>246</v>
      </c>
      <c r="Q102" s="11">
        <f t="shared" si="26"/>
        <v>76.875</v>
      </c>
      <c r="R102" s="12">
        <f t="shared" si="27"/>
        <v>326</v>
      </c>
      <c r="S102" s="1">
        <f t="shared" si="28"/>
        <v>8.15</v>
      </c>
    </row>
    <row r="103" spans="1:19" ht="15.75">
      <c r="A103" s="17">
        <v>13</v>
      </c>
      <c r="B103" s="6" t="s">
        <v>29</v>
      </c>
      <c r="C103" s="6" t="s">
        <v>41</v>
      </c>
      <c r="D103" s="9">
        <v>40</v>
      </c>
      <c r="E103" s="9">
        <v>40</v>
      </c>
      <c r="F103" s="10">
        <v>1</v>
      </c>
      <c r="G103" s="9">
        <v>7</v>
      </c>
      <c r="H103" s="9">
        <v>5</v>
      </c>
      <c r="I103" s="9">
        <v>5</v>
      </c>
      <c r="J103" s="9">
        <v>12</v>
      </c>
      <c r="K103" s="9">
        <v>11</v>
      </c>
      <c r="L103" s="9">
        <v>0</v>
      </c>
      <c r="M103" s="9">
        <v>0</v>
      </c>
      <c r="N103" s="9">
        <v>0</v>
      </c>
      <c r="O103" s="9">
        <v>0</v>
      </c>
      <c r="P103" s="9">
        <f t="shared" si="33"/>
        <v>225</v>
      </c>
      <c r="Q103" s="11">
        <f t="shared" si="26"/>
        <v>70.3125</v>
      </c>
      <c r="R103" s="12">
        <f t="shared" si="27"/>
        <v>305</v>
      </c>
      <c r="S103" s="1">
        <f t="shared" si="28"/>
        <v>7.625</v>
      </c>
    </row>
    <row r="104" spans="1:19" ht="15.75">
      <c r="A104" s="17">
        <v>14</v>
      </c>
      <c r="B104" s="6" t="s">
        <v>29</v>
      </c>
      <c r="C104" s="6" t="s">
        <v>42</v>
      </c>
      <c r="D104" s="17"/>
      <c r="E104" s="17"/>
      <c r="F104" s="1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1"/>
      <c r="R104" s="12"/>
      <c r="S104" s="12"/>
    </row>
    <row r="105" spans="1:19" ht="15.75">
      <c r="A105" s="17">
        <v>15</v>
      </c>
      <c r="B105" s="6" t="s">
        <v>29</v>
      </c>
      <c r="C105" s="1" t="s">
        <v>61</v>
      </c>
      <c r="D105" s="17">
        <f>D63</f>
        <v>42</v>
      </c>
      <c r="E105" s="17">
        <f t="shared" ref="E105:P105" si="34">E63</f>
        <v>42</v>
      </c>
      <c r="F105" s="18">
        <v>1</v>
      </c>
      <c r="G105" s="17">
        <f t="shared" si="34"/>
        <v>7</v>
      </c>
      <c r="H105" s="17">
        <f t="shared" si="34"/>
        <v>6</v>
      </c>
      <c r="I105" s="17">
        <f t="shared" si="34"/>
        <v>6</v>
      </c>
      <c r="J105" s="17">
        <f t="shared" si="34"/>
        <v>14</v>
      </c>
      <c r="K105" s="17">
        <f t="shared" si="34"/>
        <v>8</v>
      </c>
      <c r="L105" s="17">
        <f t="shared" si="34"/>
        <v>1</v>
      </c>
      <c r="M105" s="17">
        <f t="shared" si="34"/>
        <v>0</v>
      </c>
      <c r="N105" s="17">
        <f t="shared" si="34"/>
        <v>0</v>
      </c>
      <c r="O105" s="17">
        <f t="shared" si="34"/>
        <v>0</v>
      </c>
      <c r="P105" s="17">
        <f t="shared" si="34"/>
        <v>239</v>
      </c>
      <c r="Q105" s="11">
        <f t="shared" si="26"/>
        <v>71.13095238095238</v>
      </c>
      <c r="R105" s="12">
        <f t="shared" si="27"/>
        <v>323</v>
      </c>
      <c r="S105" s="12">
        <f t="shared" si="28"/>
        <v>7.6904761904761907</v>
      </c>
    </row>
    <row r="106" spans="1:19" ht="15.75">
      <c r="A106" s="17"/>
      <c r="B106" s="6"/>
      <c r="C106" s="6"/>
      <c r="D106" s="17">
        <v>151</v>
      </c>
      <c r="E106" s="17">
        <v>151</v>
      </c>
      <c r="F106" s="18">
        <v>1</v>
      </c>
      <c r="G106" s="17">
        <f>SUM(G91:G105)</f>
        <v>120</v>
      </c>
      <c r="H106" s="17">
        <f t="shared" ref="H106:O106" si="35">SUM(H91:H105)</f>
        <v>133</v>
      </c>
      <c r="I106" s="17">
        <f t="shared" si="35"/>
        <v>149</v>
      </c>
      <c r="J106" s="17">
        <f t="shared" si="35"/>
        <v>184</v>
      </c>
      <c r="K106" s="17">
        <f t="shared" si="35"/>
        <v>127</v>
      </c>
      <c r="L106" s="17">
        <f t="shared" si="35"/>
        <v>20</v>
      </c>
      <c r="M106" s="17">
        <f t="shared" si="35"/>
        <v>0</v>
      </c>
      <c r="N106" s="17">
        <f t="shared" si="35"/>
        <v>0</v>
      </c>
      <c r="O106" s="17">
        <f t="shared" si="35"/>
        <v>28</v>
      </c>
      <c r="P106" s="17">
        <f>SUM(P91:P105)</f>
        <v>4273</v>
      </c>
      <c r="Q106" s="11">
        <f>P106*2.5/151</f>
        <v>70.745033112582774</v>
      </c>
      <c r="R106" s="12"/>
      <c r="S106" s="12"/>
    </row>
  </sheetData>
  <mergeCells count="24">
    <mergeCell ref="A87:Q87"/>
    <mergeCell ref="A51:Q51"/>
    <mergeCell ref="A52:Q52"/>
    <mergeCell ref="A53:Q53"/>
    <mergeCell ref="A55:Q55"/>
    <mergeCell ref="A66:Q66"/>
    <mergeCell ref="A67:Q67"/>
    <mergeCell ref="A68:Q68"/>
    <mergeCell ref="A70:Q70"/>
    <mergeCell ref="A83:Q83"/>
    <mergeCell ref="A84:Q84"/>
    <mergeCell ref="A85:Q85"/>
    <mergeCell ref="A40:Q40"/>
    <mergeCell ref="A1:Q1"/>
    <mergeCell ref="A2:Q2"/>
    <mergeCell ref="A3:Q3"/>
    <mergeCell ref="A5:Q5"/>
    <mergeCell ref="A19:Q19"/>
    <mergeCell ref="A20:Q20"/>
    <mergeCell ref="A21:Q21"/>
    <mergeCell ref="A23:Q23"/>
    <mergeCell ref="A36:Q36"/>
    <mergeCell ref="A37:Q37"/>
    <mergeCell ref="A38:Q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K.V</cp:lastModifiedBy>
  <cp:lastPrinted>2016-06-08T11:38:21Z</cp:lastPrinted>
  <dcterms:created xsi:type="dcterms:W3CDTF">2016-06-01T09:02:41Z</dcterms:created>
  <dcterms:modified xsi:type="dcterms:W3CDTF">2019-07-27T08:35:51Z</dcterms:modified>
</cp:coreProperties>
</file>