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5600" windowHeight="7935"/>
  </bookViews>
  <sheets>
    <sheet name="Overall" sheetId="7" r:id="rId1"/>
  </sheets>
  <calcPr calcId="125725"/>
</workbook>
</file>

<file path=xl/calcChain.xml><?xml version="1.0" encoding="utf-8"?>
<calcChain xmlns="http://schemas.openxmlformats.org/spreadsheetml/2006/main">
  <c r="P78" i="7"/>
  <c r="Q78" s="1"/>
  <c r="P79"/>
  <c r="Q79" s="1"/>
  <c r="P80"/>
  <c r="P82"/>
  <c r="Q82" s="1"/>
  <c r="P83"/>
  <c r="Q83" s="1"/>
  <c r="P84"/>
  <c r="Q84" s="1"/>
  <c r="P85"/>
  <c r="Q85" s="1"/>
  <c r="P87"/>
  <c r="Q87" s="1"/>
  <c r="P88"/>
  <c r="Q88" s="1"/>
  <c r="P89"/>
  <c r="Q89" s="1"/>
  <c r="P91"/>
  <c r="Q91" s="1"/>
  <c r="P92"/>
  <c r="Q92" s="1"/>
  <c r="P93"/>
  <c r="Q93" s="1"/>
  <c r="P95"/>
  <c r="Q95" s="1"/>
  <c r="P96"/>
  <c r="Q96" s="1"/>
  <c r="P97"/>
  <c r="Q97" s="1"/>
  <c r="P98"/>
  <c r="Q98" s="1"/>
  <c r="Q80"/>
  <c r="D94"/>
  <c r="E94"/>
  <c r="D90"/>
  <c r="E90"/>
  <c r="D86"/>
  <c r="E86"/>
  <c r="D81"/>
  <c r="E81"/>
  <c r="D99"/>
  <c r="E99"/>
  <c r="G99"/>
  <c r="H99"/>
  <c r="I99"/>
  <c r="J99"/>
  <c r="K99"/>
  <c r="L99"/>
  <c r="M99"/>
  <c r="N99"/>
  <c r="O99"/>
  <c r="G94"/>
  <c r="H94"/>
  <c r="I94"/>
  <c r="J94"/>
  <c r="K94"/>
  <c r="L94"/>
  <c r="M94"/>
  <c r="N94"/>
  <c r="O94"/>
  <c r="G90"/>
  <c r="H90"/>
  <c r="I90"/>
  <c r="J90"/>
  <c r="K90"/>
  <c r="L90"/>
  <c r="M90"/>
  <c r="N90"/>
  <c r="O90"/>
  <c r="G86"/>
  <c r="H86"/>
  <c r="I86"/>
  <c r="J86"/>
  <c r="K86"/>
  <c r="L86"/>
  <c r="M86"/>
  <c r="N86"/>
  <c r="O86"/>
  <c r="G81"/>
  <c r="H81"/>
  <c r="I81"/>
  <c r="J81"/>
  <c r="K81"/>
  <c r="L81"/>
  <c r="M81"/>
  <c r="N81"/>
  <c r="O81"/>
  <c r="H14"/>
  <c r="I14"/>
  <c r="J14"/>
  <c r="K14"/>
  <c r="L14"/>
  <c r="M14"/>
  <c r="N14"/>
  <c r="O14"/>
  <c r="O67"/>
  <c r="N67"/>
  <c r="M67"/>
  <c r="L67"/>
  <c r="K67"/>
  <c r="J67"/>
  <c r="I67"/>
  <c r="H67"/>
  <c r="G67"/>
  <c r="P66"/>
  <c r="Q66" s="1"/>
  <c r="P65"/>
  <c r="Q65" s="1"/>
  <c r="P64"/>
  <c r="Q64" s="1"/>
  <c r="P63"/>
  <c r="Q63" s="1"/>
  <c r="P62"/>
  <c r="Q62" s="1"/>
  <c r="O50"/>
  <c r="N50"/>
  <c r="M50"/>
  <c r="L50"/>
  <c r="K50"/>
  <c r="J50"/>
  <c r="I50"/>
  <c r="H50"/>
  <c r="G50"/>
  <c r="P49"/>
  <c r="Q49" s="1"/>
  <c r="P48"/>
  <c r="Q48" s="1"/>
  <c r="P47"/>
  <c r="Q47" s="1"/>
  <c r="P46"/>
  <c r="Q46" s="1"/>
  <c r="P45"/>
  <c r="Q45" s="1"/>
  <c r="O33"/>
  <c r="N33"/>
  <c r="M33"/>
  <c r="L33"/>
  <c r="K33"/>
  <c r="J33"/>
  <c r="I33"/>
  <c r="H33"/>
  <c r="G33"/>
  <c r="P32"/>
  <c r="Q32" s="1"/>
  <c r="P31"/>
  <c r="Q31" s="1"/>
  <c r="P30"/>
  <c r="Q30" s="1"/>
  <c r="P29"/>
  <c r="Q29" s="1"/>
  <c r="P28"/>
  <c r="Q28" s="1"/>
  <c r="G14"/>
  <c r="P13"/>
  <c r="Q13" s="1"/>
  <c r="P12"/>
  <c r="Q12" s="1"/>
  <c r="P11"/>
  <c r="Q11" s="1"/>
  <c r="P10"/>
  <c r="Q10" s="1"/>
  <c r="P9"/>
  <c r="Q9" s="1"/>
  <c r="L100" l="1"/>
  <c r="H100"/>
  <c r="M100"/>
  <c r="I100"/>
  <c r="N100"/>
  <c r="J100"/>
  <c r="O100"/>
  <c r="K100"/>
  <c r="P81"/>
  <c r="Q81" s="1"/>
  <c r="P86"/>
  <c r="Q86" s="1"/>
  <c r="P90"/>
  <c r="Q90" s="1"/>
  <c r="P99"/>
  <c r="Q99" s="1"/>
  <c r="P94"/>
  <c r="Q94" s="1"/>
  <c r="G100"/>
  <c r="P50"/>
  <c r="Q50" s="1"/>
  <c r="P14"/>
  <c r="Q14" s="1"/>
  <c r="P33"/>
  <c r="Q33" s="1"/>
  <c r="P67"/>
  <c r="Q67" s="1"/>
  <c r="P77"/>
  <c r="Q77" s="1"/>
  <c r="P100" l="1"/>
  <c r="Q100" s="1"/>
  <c r="XFD94"/>
</calcChain>
</file>

<file path=xl/sharedStrings.xml><?xml version="1.0" encoding="utf-8"?>
<sst xmlns="http://schemas.openxmlformats.org/spreadsheetml/2006/main" count="230" uniqueCount="71">
  <si>
    <t>C2</t>
  </si>
  <si>
    <t>C1</t>
  </si>
  <si>
    <t>A2</t>
  </si>
  <si>
    <t>B1</t>
  </si>
  <si>
    <t>B2</t>
  </si>
  <si>
    <t>A1</t>
  </si>
  <si>
    <t xml:space="preserve">Total </t>
  </si>
  <si>
    <t>KENDRIYA VIDYALAYA, ORDNANCE FACTORY, MURADNAGAR, GHAZIABAD</t>
  </si>
  <si>
    <t>Session Ending Examination- 2015</t>
  </si>
  <si>
    <t xml:space="preserve">NAME OF REGION: </t>
  </si>
  <si>
    <t xml:space="preserve">Delhi </t>
  </si>
  <si>
    <t>Sl. No.</t>
  </si>
  <si>
    <t>Subject</t>
  </si>
  <si>
    <t xml:space="preserve">Teacher Name </t>
  </si>
  <si>
    <t>Total Appeared</t>
  </si>
  <si>
    <t>Total Qualified</t>
  </si>
  <si>
    <t>Overall Pass %</t>
  </si>
  <si>
    <t>D1</t>
  </si>
  <si>
    <t>D2</t>
  </si>
  <si>
    <t>E</t>
  </si>
  <si>
    <t xml:space="preserve">N X W. </t>
  </si>
  <si>
    <t>P.I</t>
  </si>
  <si>
    <t>English</t>
  </si>
  <si>
    <t>Hindi</t>
  </si>
  <si>
    <t>Mathematics</t>
  </si>
  <si>
    <t xml:space="preserve">(CLASS- X -A ) </t>
  </si>
  <si>
    <t xml:space="preserve">CLASS X – Subject wise Result Analysis (Teacher wise PI) </t>
  </si>
  <si>
    <t xml:space="preserve">(CLASS- X -B ) </t>
  </si>
  <si>
    <t xml:space="preserve">(CLASS- X -C ) </t>
  </si>
  <si>
    <t xml:space="preserve">(CLASS- X -D ) </t>
  </si>
  <si>
    <t xml:space="preserve">(CLASS- X -A,B,C , D) </t>
  </si>
  <si>
    <t xml:space="preserve">Science </t>
  </si>
  <si>
    <t xml:space="preserve">Social Science </t>
  </si>
  <si>
    <t xml:space="preserve">Mrs. Vandana </t>
  </si>
  <si>
    <t xml:space="preserve">Mrs. Sangeeta Jay </t>
  </si>
  <si>
    <t xml:space="preserve">Mr. Rajveer Singh </t>
  </si>
  <si>
    <t xml:space="preserve">Mr. K.D. Shukla </t>
  </si>
  <si>
    <t xml:space="preserve">Mr. Vijendra Kumar </t>
  </si>
  <si>
    <t xml:space="preserve">Mrs. Veena </t>
  </si>
  <si>
    <t xml:space="preserve">Mrs. Chanchal </t>
  </si>
  <si>
    <t xml:space="preserve">Mrs. Kamlesh </t>
  </si>
  <si>
    <t xml:space="preserve">Mrs. Aarti Sharma </t>
  </si>
  <si>
    <t>Mr. H.S. Siddhu</t>
  </si>
  <si>
    <t xml:space="preserve">Mrs. Subhavana Bhama </t>
  </si>
  <si>
    <t xml:space="preserve">Mr. Anuj Kumar </t>
  </si>
  <si>
    <t xml:space="preserve">Mrs. Madhu Paliwal </t>
  </si>
  <si>
    <t xml:space="preserve">Mr. Narendra Kumar </t>
  </si>
  <si>
    <t xml:space="preserve">Mrs. Geeta Verma </t>
  </si>
  <si>
    <t xml:space="preserve">Mrs. Anuradha Kaushik </t>
  </si>
  <si>
    <t xml:space="preserve">Mrs. Sudha Rani </t>
  </si>
  <si>
    <t>Mr. K.D. Shukla (A)</t>
  </si>
  <si>
    <t>Mr. Rajveer Singh (A)</t>
  </si>
  <si>
    <t>Mrs. Vandana (A)</t>
  </si>
  <si>
    <t>Mrs. Aarti Sharma (B)</t>
  </si>
  <si>
    <t>Mrs. Kamlesh (B)</t>
  </si>
  <si>
    <t>Mrs. Chanchal (B)</t>
  </si>
  <si>
    <t>Mrs. Veena (B)</t>
  </si>
  <si>
    <t>Mrs. Sangeeta Jay (A, B)</t>
  </si>
  <si>
    <t xml:space="preserve">Mrs. Madhu Paliwal (C) </t>
  </si>
  <si>
    <t>Mrs. Anuradha Kaushik  (D)</t>
  </si>
  <si>
    <t xml:space="preserve">Mr. Narendra Kumar (C) </t>
  </si>
  <si>
    <t xml:space="preserve">Mrs. Sudha Rani (D) </t>
  </si>
  <si>
    <t>Mr. Anuj Kumar (C, D)</t>
  </si>
  <si>
    <t xml:space="preserve">Mr. H.S. Siddhu (C) </t>
  </si>
  <si>
    <t>Mr. K.D. Shukla (D)</t>
  </si>
  <si>
    <t xml:space="preserve">Over all </t>
  </si>
  <si>
    <t xml:space="preserve">School PI  with 5 subject </t>
  </si>
  <si>
    <t>143 *5</t>
  </si>
  <si>
    <t>143*5</t>
  </si>
  <si>
    <t>(CLASS- X- 2015 - Over All )</t>
  </si>
  <si>
    <t>Mr. Vijendra singh (A)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</si>
</sst>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1"/>
  <sheetViews>
    <sheetView tabSelected="1" topLeftCell="A10" workbookViewId="0">
      <selection activeCell="C77" sqref="C77"/>
    </sheetView>
  </sheetViews>
  <sheetFormatPr defaultRowHeight="15"/>
  <cols>
    <col min="1" max="1" width="8.42578125" customWidth="1"/>
    <col min="2" max="2" width="15.140625" customWidth="1"/>
    <col min="3" max="3" width="29.7109375" customWidth="1"/>
    <col min="4" max="4" width="12.140625" customWidth="1"/>
    <col min="5" max="5" width="12" customWidth="1"/>
    <col min="6" max="6" width="12.5703125" customWidth="1"/>
    <col min="7" max="15" width="6" customWidth="1"/>
    <col min="16" max="16" width="9.7109375" customWidth="1"/>
    <col min="17" max="17" width="11.85546875" bestFit="1" customWidth="1"/>
  </cols>
  <sheetData>
    <row r="1" spans="1:17" ht="26.2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7" ht="26.25">
      <c r="A2" s="20" t="s">
        <v>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6.25">
      <c r="A3" s="20" t="s">
        <v>25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15.75">
      <c r="A4" s="1" t="s">
        <v>9</v>
      </c>
      <c r="B4" s="1"/>
      <c r="C4" s="2" t="s">
        <v>10</v>
      </c>
      <c r="D4" s="1"/>
    </row>
    <row r="5" spans="1:17" ht="15.75">
      <c r="A5" s="21" t="s">
        <v>26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15.75">
      <c r="A6" s="3"/>
    </row>
    <row r="7" spans="1:17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</row>
    <row r="8" spans="1:17" ht="31.5" customHeight="1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5</v>
      </c>
      <c r="H8" s="6" t="s">
        <v>2</v>
      </c>
      <c r="I8" s="6" t="s">
        <v>3</v>
      </c>
      <c r="J8" s="6" t="s">
        <v>4</v>
      </c>
      <c r="K8" s="6" t="s">
        <v>1</v>
      </c>
      <c r="L8" s="6" t="s">
        <v>0</v>
      </c>
      <c r="M8" s="6" t="s">
        <v>17</v>
      </c>
      <c r="N8" s="6" t="s">
        <v>18</v>
      </c>
      <c r="O8" s="6" t="s">
        <v>19</v>
      </c>
      <c r="P8" s="6" t="s">
        <v>20</v>
      </c>
      <c r="Q8" s="7" t="s">
        <v>21</v>
      </c>
    </row>
    <row r="9" spans="1:17" ht="15.75" customHeight="1">
      <c r="A9" s="5">
        <v>1</v>
      </c>
      <c r="B9" s="6" t="s">
        <v>22</v>
      </c>
      <c r="C9" s="6" t="s">
        <v>37</v>
      </c>
      <c r="D9" s="4">
        <v>35</v>
      </c>
      <c r="E9" s="4">
        <v>35</v>
      </c>
      <c r="F9" s="8">
        <v>1</v>
      </c>
      <c r="G9" s="4">
        <v>2</v>
      </c>
      <c r="H9" s="4">
        <v>1</v>
      </c>
      <c r="I9" s="4">
        <v>12</v>
      </c>
      <c r="J9" s="4">
        <v>7</v>
      </c>
      <c r="K9" s="4">
        <v>11</v>
      </c>
      <c r="L9" s="4">
        <v>2</v>
      </c>
      <c r="M9" s="4">
        <v>0</v>
      </c>
      <c r="N9" s="4">
        <v>0</v>
      </c>
      <c r="O9" s="4">
        <v>0</v>
      </c>
      <c r="P9" s="4">
        <f>G9*8+H9*7+I9*6+J9*5+K9*4+L9*3+M9*2+N9*1+O9*0</f>
        <v>180</v>
      </c>
      <c r="Q9" s="9">
        <f>P9*12.5/35</f>
        <v>64.285714285714292</v>
      </c>
    </row>
    <row r="10" spans="1:17" ht="15.75" customHeight="1">
      <c r="A10" s="5">
        <v>2</v>
      </c>
      <c r="B10" s="6" t="s">
        <v>23</v>
      </c>
      <c r="C10" s="6" t="s">
        <v>36</v>
      </c>
      <c r="D10" s="4">
        <v>35</v>
      </c>
      <c r="E10" s="4">
        <v>35</v>
      </c>
      <c r="F10" s="8">
        <v>1</v>
      </c>
      <c r="G10" s="4">
        <v>3</v>
      </c>
      <c r="H10" s="4">
        <v>6</v>
      </c>
      <c r="I10" s="4">
        <v>9</v>
      </c>
      <c r="J10" s="4">
        <v>8</v>
      </c>
      <c r="K10" s="4">
        <v>7</v>
      </c>
      <c r="L10" s="4">
        <v>2</v>
      </c>
      <c r="M10" s="4">
        <v>0</v>
      </c>
      <c r="N10" s="4">
        <v>0</v>
      </c>
      <c r="O10" s="4">
        <v>0</v>
      </c>
      <c r="P10" s="4">
        <f t="shared" ref="P10:P14" si="0">G10*8+H10*7+I10*6+J10*5+K10*4+L10*3+M10*2+N10*1+O10*0</f>
        <v>194</v>
      </c>
      <c r="Q10" s="9">
        <f t="shared" ref="Q10:Q13" si="1">P10*12.5/35</f>
        <v>69.285714285714292</v>
      </c>
    </row>
    <row r="11" spans="1:17" ht="15.75" customHeight="1">
      <c r="A11" s="5">
        <v>3</v>
      </c>
      <c r="B11" s="6" t="s">
        <v>24</v>
      </c>
      <c r="C11" s="6" t="s">
        <v>35</v>
      </c>
      <c r="D11" s="4">
        <v>35</v>
      </c>
      <c r="E11" s="4">
        <v>35</v>
      </c>
      <c r="F11" s="8">
        <v>1</v>
      </c>
      <c r="G11" s="4">
        <v>2</v>
      </c>
      <c r="H11" s="4">
        <v>3</v>
      </c>
      <c r="I11" s="4">
        <v>5</v>
      </c>
      <c r="J11" s="4">
        <v>9</v>
      </c>
      <c r="K11" s="4">
        <v>7</v>
      </c>
      <c r="L11" s="4">
        <v>9</v>
      </c>
      <c r="M11" s="4">
        <v>0</v>
      </c>
      <c r="N11" s="4">
        <v>0</v>
      </c>
      <c r="O11" s="4">
        <v>0</v>
      </c>
      <c r="P11" s="4">
        <f t="shared" si="0"/>
        <v>167</v>
      </c>
      <c r="Q11" s="9">
        <f t="shared" si="1"/>
        <v>59.642857142857146</v>
      </c>
    </row>
    <row r="12" spans="1:17" ht="15.75" customHeight="1">
      <c r="A12" s="5">
        <v>4</v>
      </c>
      <c r="B12" s="7" t="s">
        <v>31</v>
      </c>
      <c r="C12" s="6" t="s">
        <v>34</v>
      </c>
      <c r="D12" s="4">
        <v>35</v>
      </c>
      <c r="E12" s="4">
        <v>35</v>
      </c>
      <c r="F12" s="8">
        <v>1</v>
      </c>
      <c r="G12" s="4">
        <v>2</v>
      </c>
      <c r="H12" s="4">
        <v>1</v>
      </c>
      <c r="I12" s="4">
        <v>6</v>
      </c>
      <c r="J12" s="4">
        <v>10</v>
      </c>
      <c r="K12" s="4">
        <v>8</v>
      </c>
      <c r="L12" s="4">
        <v>6</v>
      </c>
      <c r="M12" s="4">
        <v>2</v>
      </c>
      <c r="N12" s="4">
        <v>0</v>
      </c>
      <c r="O12" s="4">
        <v>0</v>
      </c>
      <c r="P12" s="4">
        <f t="shared" si="0"/>
        <v>163</v>
      </c>
      <c r="Q12" s="9">
        <f t="shared" si="1"/>
        <v>58.214285714285715</v>
      </c>
    </row>
    <row r="13" spans="1:17" ht="15.75">
      <c r="A13" s="5">
        <v>5</v>
      </c>
      <c r="B13" s="6" t="s">
        <v>32</v>
      </c>
      <c r="C13" s="6" t="s">
        <v>33</v>
      </c>
      <c r="D13" s="4">
        <v>35</v>
      </c>
      <c r="E13" s="4">
        <v>35</v>
      </c>
      <c r="F13" s="8">
        <v>1</v>
      </c>
      <c r="G13" s="4">
        <v>2</v>
      </c>
      <c r="H13" s="4">
        <v>3</v>
      </c>
      <c r="I13" s="4">
        <v>6</v>
      </c>
      <c r="J13" s="4">
        <v>9</v>
      </c>
      <c r="K13" s="4">
        <v>8</v>
      </c>
      <c r="L13" s="4">
        <v>7</v>
      </c>
      <c r="M13" s="4">
        <v>0</v>
      </c>
      <c r="N13" s="4">
        <v>0</v>
      </c>
      <c r="O13" s="4">
        <v>0</v>
      </c>
      <c r="P13" s="4">
        <f t="shared" si="0"/>
        <v>171</v>
      </c>
      <c r="Q13" s="9">
        <f t="shared" si="1"/>
        <v>61.071428571428569</v>
      </c>
    </row>
    <row r="14" spans="1:17" ht="15.75" customHeight="1">
      <c r="A14" s="5"/>
      <c r="B14" s="6"/>
      <c r="C14" s="6" t="s">
        <v>6</v>
      </c>
      <c r="D14" s="4"/>
      <c r="E14" s="4"/>
      <c r="F14" s="4"/>
      <c r="G14" s="4">
        <f>SUM(G9:G13)</f>
        <v>11</v>
      </c>
      <c r="H14" s="4">
        <f t="shared" ref="H14:O14" si="2">SUM(H9:H13)</f>
        <v>14</v>
      </c>
      <c r="I14" s="4">
        <f t="shared" si="2"/>
        <v>38</v>
      </c>
      <c r="J14" s="4">
        <f t="shared" si="2"/>
        <v>43</v>
      </c>
      <c r="K14" s="4">
        <f t="shared" si="2"/>
        <v>41</v>
      </c>
      <c r="L14" s="4">
        <f t="shared" si="2"/>
        <v>26</v>
      </c>
      <c r="M14" s="4">
        <f t="shared" si="2"/>
        <v>2</v>
      </c>
      <c r="N14" s="4">
        <f t="shared" si="2"/>
        <v>0</v>
      </c>
      <c r="O14" s="4">
        <f t="shared" si="2"/>
        <v>0</v>
      </c>
      <c r="P14" s="4">
        <f t="shared" si="0"/>
        <v>875</v>
      </c>
      <c r="Q14" s="9">
        <f>(P14*100/35)/8/5</f>
        <v>62.5</v>
      </c>
    </row>
    <row r="20" spans="1:17" ht="26.25">
      <c r="A20" s="20" t="s">
        <v>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6.25">
      <c r="A21" s="20" t="s">
        <v>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26.25">
      <c r="A22" s="20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15.75">
      <c r="A23" s="1" t="s">
        <v>9</v>
      </c>
      <c r="B23" s="1"/>
      <c r="C23" s="2" t="s">
        <v>10</v>
      </c>
      <c r="D23" s="1"/>
    </row>
    <row r="24" spans="1:17" ht="15.75">
      <c r="A24" s="21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5.75">
      <c r="A25" s="3"/>
    </row>
    <row r="26" spans="1:17" ht="15.75">
      <c r="A26" s="4">
        <v>1</v>
      </c>
      <c r="B26" s="4">
        <v>2</v>
      </c>
      <c r="C26" s="4">
        <v>3</v>
      </c>
      <c r="D26" s="4">
        <v>4</v>
      </c>
      <c r="E26" s="4">
        <v>5</v>
      </c>
      <c r="F26" s="4">
        <v>6</v>
      </c>
      <c r="G26" s="4">
        <v>7</v>
      </c>
      <c r="H26" s="4">
        <v>8</v>
      </c>
      <c r="I26" s="4">
        <v>9</v>
      </c>
      <c r="J26" s="4">
        <v>10</v>
      </c>
      <c r="K26" s="4">
        <v>11</v>
      </c>
      <c r="L26" s="4">
        <v>12</v>
      </c>
      <c r="M26" s="4">
        <v>13</v>
      </c>
      <c r="N26" s="4">
        <v>14</v>
      </c>
      <c r="O26" s="4">
        <v>15</v>
      </c>
      <c r="P26" s="4">
        <v>16</v>
      </c>
      <c r="Q26" s="4">
        <v>17</v>
      </c>
    </row>
    <row r="27" spans="1:17" ht="31.5">
      <c r="A27" s="5" t="s">
        <v>11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16</v>
      </c>
      <c r="G27" s="6" t="s">
        <v>5</v>
      </c>
      <c r="H27" s="6" t="s">
        <v>2</v>
      </c>
      <c r="I27" s="6" t="s">
        <v>3</v>
      </c>
      <c r="J27" s="6" t="s">
        <v>4</v>
      </c>
      <c r="K27" s="6" t="s">
        <v>1</v>
      </c>
      <c r="L27" s="6" t="s">
        <v>0</v>
      </c>
      <c r="M27" s="6" t="s">
        <v>17</v>
      </c>
      <c r="N27" s="6" t="s">
        <v>18</v>
      </c>
      <c r="O27" s="6" t="s">
        <v>19</v>
      </c>
      <c r="P27" s="6" t="s">
        <v>20</v>
      </c>
      <c r="Q27" s="7" t="s">
        <v>21</v>
      </c>
    </row>
    <row r="28" spans="1:17" ht="15.75">
      <c r="A28" s="5">
        <v>1</v>
      </c>
      <c r="B28" s="6" t="s">
        <v>22</v>
      </c>
      <c r="C28" s="6" t="s">
        <v>41</v>
      </c>
      <c r="D28" s="4">
        <v>35</v>
      </c>
      <c r="E28" s="4">
        <v>35</v>
      </c>
      <c r="F28" s="8">
        <v>1</v>
      </c>
      <c r="G28" s="4">
        <v>0</v>
      </c>
      <c r="H28" s="4">
        <v>10</v>
      </c>
      <c r="I28" s="4">
        <v>11</v>
      </c>
      <c r="J28" s="4">
        <v>9</v>
      </c>
      <c r="K28" s="4">
        <v>5</v>
      </c>
      <c r="L28" s="4">
        <v>0</v>
      </c>
      <c r="M28" s="4">
        <v>0</v>
      </c>
      <c r="N28" s="4">
        <v>0</v>
      </c>
      <c r="O28" s="4">
        <v>0</v>
      </c>
      <c r="P28" s="4">
        <f>G28*8+H28*7+I28*6+J28*5+K28*4+L28*3+M28*2+N28*1+O28*0</f>
        <v>201</v>
      </c>
      <c r="Q28" s="9">
        <f>P28*12.5/35</f>
        <v>71.785714285714292</v>
      </c>
    </row>
    <row r="29" spans="1:17" ht="15.75">
      <c r="A29" s="5">
        <v>2</v>
      </c>
      <c r="B29" s="6" t="s">
        <v>23</v>
      </c>
      <c r="C29" s="6" t="s">
        <v>40</v>
      </c>
      <c r="D29" s="4">
        <v>35</v>
      </c>
      <c r="E29" s="4">
        <v>35</v>
      </c>
      <c r="F29" s="8">
        <v>1</v>
      </c>
      <c r="G29" s="4">
        <v>3</v>
      </c>
      <c r="H29" s="4">
        <v>12</v>
      </c>
      <c r="I29" s="4">
        <v>11</v>
      </c>
      <c r="J29" s="4">
        <v>6</v>
      </c>
      <c r="K29" s="4">
        <v>3</v>
      </c>
      <c r="L29" s="4">
        <v>0</v>
      </c>
      <c r="M29" s="4">
        <v>0</v>
      </c>
      <c r="N29" s="4">
        <v>0</v>
      </c>
      <c r="O29" s="4">
        <v>0</v>
      </c>
      <c r="P29" s="4">
        <f t="shared" ref="P29:P33" si="3">G29*8+H29*7+I29*6+J29*5+K29*4+L29*3+M29*2+N29*1+O29*0</f>
        <v>216</v>
      </c>
      <c r="Q29" s="9">
        <f t="shared" ref="Q29:Q32" si="4">P29*12.5/35</f>
        <v>77.142857142857139</v>
      </c>
    </row>
    <row r="30" spans="1:17" ht="15.75">
      <c r="A30" s="5">
        <v>3</v>
      </c>
      <c r="B30" s="6" t="s">
        <v>24</v>
      </c>
      <c r="C30" s="6" t="s">
        <v>39</v>
      </c>
      <c r="D30" s="4">
        <v>35</v>
      </c>
      <c r="E30" s="4">
        <v>35</v>
      </c>
      <c r="F30" s="8">
        <v>1</v>
      </c>
      <c r="G30" s="4">
        <v>5</v>
      </c>
      <c r="H30" s="4">
        <v>4</v>
      </c>
      <c r="I30" s="4">
        <v>8</v>
      </c>
      <c r="J30" s="4">
        <v>7</v>
      </c>
      <c r="K30" s="4">
        <v>7</v>
      </c>
      <c r="L30" s="4">
        <v>4</v>
      </c>
      <c r="M30" s="4">
        <v>0</v>
      </c>
      <c r="N30" s="4">
        <v>0</v>
      </c>
      <c r="O30" s="4">
        <v>0</v>
      </c>
      <c r="P30" s="4">
        <f t="shared" si="3"/>
        <v>191</v>
      </c>
      <c r="Q30" s="9">
        <f t="shared" si="4"/>
        <v>68.214285714285708</v>
      </c>
    </row>
    <row r="31" spans="1:17" ht="15.75">
      <c r="A31" s="5">
        <v>4</v>
      </c>
      <c r="B31" s="7" t="s">
        <v>31</v>
      </c>
      <c r="C31" s="6" t="s">
        <v>34</v>
      </c>
      <c r="D31" s="4">
        <v>35</v>
      </c>
      <c r="E31" s="4">
        <v>35</v>
      </c>
      <c r="F31" s="8">
        <v>1</v>
      </c>
      <c r="G31" s="4">
        <v>2</v>
      </c>
      <c r="H31" s="4">
        <v>7</v>
      </c>
      <c r="I31" s="4">
        <v>8</v>
      </c>
      <c r="J31" s="4">
        <v>10</v>
      </c>
      <c r="K31" s="4">
        <v>5</v>
      </c>
      <c r="L31" s="4">
        <v>3</v>
      </c>
      <c r="M31" s="4">
        <v>0</v>
      </c>
      <c r="N31" s="4">
        <v>0</v>
      </c>
      <c r="O31" s="4">
        <v>0</v>
      </c>
      <c r="P31" s="4">
        <f t="shared" si="3"/>
        <v>192</v>
      </c>
      <c r="Q31" s="9">
        <f t="shared" si="4"/>
        <v>68.571428571428569</v>
      </c>
    </row>
    <row r="32" spans="1:17" ht="15.75">
      <c r="A32" s="5">
        <v>5</v>
      </c>
      <c r="B32" s="6" t="s">
        <v>32</v>
      </c>
      <c r="C32" s="6" t="s">
        <v>38</v>
      </c>
      <c r="D32" s="4">
        <v>35</v>
      </c>
      <c r="E32" s="4">
        <v>35</v>
      </c>
      <c r="F32" s="8">
        <v>1</v>
      </c>
      <c r="G32" s="4">
        <v>5</v>
      </c>
      <c r="H32" s="4">
        <v>6</v>
      </c>
      <c r="I32" s="4">
        <v>7</v>
      </c>
      <c r="J32" s="4">
        <v>8</v>
      </c>
      <c r="K32" s="4">
        <v>8</v>
      </c>
      <c r="L32" s="4">
        <v>1</v>
      </c>
      <c r="M32" s="4">
        <v>0</v>
      </c>
      <c r="N32" s="4">
        <v>0</v>
      </c>
      <c r="O32" s="4">
        <v>0</v>
      </c>
      <c r="P32" s="4">
        <f t="shared" si="3"/>
        <v>199</v>
      </c>
      <c r="Q32" s="9">
        <f t="shared" si="4"/>
        <v>71.071428571428569</v>
      </c>
    </row>
    <row r="33" spans="1:17" ht="15.75">
      <c r="A33" s="5"/>
      <c r="B33" s="6"/>
      <c r="C33" s="6" t="s">
        <v>6</v>
      </c>
      <c r="D33" s="4"/>
      <c r="E33" s="4"/>
      <c r="F33" s="4"/>
      <c r="G33" s="4">
        <f t="shared" ref="G33:O33" si="5">SUM(G28:G32)</f>
        <v>15</v>
      </c>
      <c r="H33" s="4">
        <f t="shared" si="5"/>
        <v>39</v>
      </c>
      <c r="I33" s="4">
        <f t="shared" si="5"/>
        <v>45</v>
      </c>
      <c r="J33" s="4">
        <f t="shared" si="5"/>
        <v>40</v>
      </c>
      <c r="K33" s="4">
        <f t="shared" si="5"/>
        <v>28</v>
      </c>
      <c r="L33" s="4">
        <f t="shared" si="5"/>
        <v>8</v>
      </c>
      <c r="M33" s="4">
        <f t="shared" si="5"/>
        <v>0</v>
      </c>
      <c r="N33" s="4">
        <f t="shared" si="5"/>
        <v>0</v>
      </c>
      <c r="O33" s="4">
        <f t="shared" si="5"/>
        <v>0</v>
      </c>
      <c r="P33" s="4">
        <f t="shared" si="3"/>
        <v>999</v>
      </c>
      <c r="Q33" s="9">
        <f>(P33*100/35)/8/5</f>
        <v>71.357142857142861</v>
      </c>
    </row>
    <row r="37" spans="1:17" ht="26.25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</row>
    <row r="38" spans="1:17" ht="26.25">
      <c r="A38" s="20" t="s">
        <v>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26.25">
      <c r="A39" s="20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</row>
    <row r="40" spans="1:17" ht="15.75">
      <c r="A40" s="1" t="s">
        <v>9</v>
      </c>
      <c r="B40" s="1"/>
      <c r="C40" s="2" t="s">
        <v>10</v>
      </c>
      <c r="D40" s="1"/>
    </row>
    <row r="41" spans="1:17" ht="15.75">
      <c r="A41" s="21" t="s">
        <v>26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5.75">
      <c r="A42" s="3"/>
    </row>
    <row r="43" spans="1:17" ht="15.75">
      <c r="A43" s="4">
        <v>1</v>
      </c>
      <c r="B43" s="4">
        <v>2</v>
      </c>
      <c r="C43" s="4">
        <v>3</v>
      </c>
      <c r="D43" s="4">
        <v>4</v>
      </c>
      <c r="E43" s="4">
        <v>5</v>
      </c>
      <c r="F43" s="4">
        <v>6</v>
      </c>
      <c r="G43" s="4">
        <v>7</v>
      </c>
      <c r="H43" s="4">
        <v>8</v>
      </c>
      <c r="I43" s="4">
        <v>9</v>
      </c>
      <c r="J43" s="4">
        <v>10</v>
      </c>
      <c r="K43" s="4">
        <v>11</v>
      </c>
      <c r="L43" s="4">
        <v>12</v>
      </c>
      <c r="M43" s="4">
        <v>13</v>
      </c>
      <c r="N43" s="4">
        <v>14</v>
      </c>
      <c r="O43" s="4">
        <v>15</v>
      </c>
      <c r="P43" s="4">
        <v>16</v>
      </c>
      <c r="Q43" s="4">
        <v>17</v>
      </c>
    </row>
    <row r="44" spans="1:17" ht="31.5">
      <c r="A44" s="5" t="s">
        <v>11</v>
      </c>
      <c r="B44" s="6" t="s">
        <v>12</v>
      </c>
      <c r="C44" s="6" t="s">
        <v>13</v>
      </c>
      <c r="D44" s="6" t="s">
        <v>14</v>
      </c>
      <c r="E44" s="6" t="s">
        <v>15</v>
      </c>
      <c r="F44" s="6" t="s">
        <v>16</v>
      </c>
      <c r="G44" s="6" t="s">
        <v>5</v>
      </c>
      <c r="H44" s="6" t="s">
        <v>2</v>
      </c>
      <c r="I44" s="6" t="s">
        <v>3</v>
      </c>
      <c r="J44" s="6" t="s">
        <v>4</v>
      </c>
      <c r="K44" s="6" t="s">
        <v>1</v>
      </c>
      <c r="L44" s="6" t="s">
        <v>0</v>
      </c>
      <c r="M44" s="6" t="s">
        <v>17</v>
      </c>
      <c r="N44" s="6" t="s">
        <v>18</v>
      </c>
      <c r="O44" s="6" t="s">
        <v>19</v>
      </c>
      <c r="P44" s="6" t="s">
        <v>20</v>
      </c>
      <c r="Q44" s="7" t="s">
        <v>21</v>
      </c>
    </row>
    <row r="45" spans="1:17" ht="15.75">
      <c r="A45" s="5">
        <v>1</v>
      </c>
      <c r="B45" s="6" t="s">
        <v>22</v>
      </c>
      <c r="C45" s="6" t="s">
        <v>43</v>
      </c>
      <c r="D45" s="4">
        <v>37</v>
      </c>
      <c r="E45" s="4">
        <v>37</v>
      </c>
      <c r="F45" s="8">
        <v>1</v>
      </c>
      <c r="G45" s="4">
        <v>3</v>
      </c>
      <c r="H45" s="4">
        <v>5</v>
      </c>
      <c r="I45" s="4">
        <v>8</v>
      </c>
      <c r="J45" s="4">
        <v>19</v>
      </c>
      <c r="K45" s="4">
        <v>2</v>
      </c>
      <c r="L45" s="4">
        <v>0</v>
      </c>
      <c r="M45" s="4">
        <v>0</v>
      </c>
      <c r="N45" s="4">
        <v>0</v>
      </c>
      <c r="O45" s="4">
        <v>0</v>
      </c>
      <c r="P45" s="4">
        <f>G45*8+H45*7+I45*6+J45*5+K45*4+L45*3+M45*2+N45*1+O45*0</f>
        <v>210</v>
      </c>
      <c r="Q45" s="9">
        <f>P45*12.5/37</f>
        <v>70.945945945945951</v>
      </c>
    </row>
    <row r="46" spans="1:17" ht="15.75">
      <c r="A46" s="5">
        <v>2</v>
      </c>
      <c r="B46" s="6" t="s">
        <v>23</v>
      </c>
      <c r="C46" s="6" t="s">
        <v>42</v>
      </c>
      <c r="D46" s="4">
        <v>37</v>
      </c>
      <c r="E46" s="4">
        <v>37</v>
      </c>
      <c r="F46" s="8">
        <v>1</v>
      </c>
      <c r="G46" s="4">
        <v>8</v>
      </c>
      <c r="H46" s="4">
        <v>7</v>
      </c>
      <c r="I46" s="4">
        <v>15</v>
      </c>
      <c r="J46" s="4">
        <v>7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f t="shared" ref="P46:P50" si="6">G46*8+H46*7+I46*6+J46*5+K46*4+L46*3+M46*2+N46*1+O46*0</f>
        <v>238</v>
      </c>
      <c r="Q46" s="9">
        <f t="shared" ref="Q46:Q49" si="7">P46*12.5/37</f>
        <v>80.405405405405403</v>
      </c>
    </row>
    <row r="47" spans="1:17" ht="15.75">
      <c r="A47" s="5">
        <v>3</v>
      </c>
      <c r="B47" s="6" t="s">
        <v>24</v>
      </c>
      <c r="C47" s="6" t="s">
        <v>44</v>
      </c>
      <c r="D47" s="4">
        <v>37</v>
      </c>
      <c r="E47" s="4">
        <v>37</v>
      </c>
      <c r="F47" s="8">
        <v>1</v>
      </c>
      <c r="G47" s="4">
        <v>5</v>
      </c>
      <c r="H47" s="4">
        <v>4</v>
      </c>
      <c r="I47" s="4">
        <v>6</v>
      </c>
      <c r="J47" s="4">
        <v>9</v>
      </c>
      <c r="K47" s="4">
        <v>10</v>
      </c>
      <c r="L47" s="4">
        <v>3</v>
      </c>
      <c r="M47" s="4">
        <v>0</v>
      </c>
      <c r="N47" s="4">
        <v>0</v>
      </c>
      <c r="O47" s="4">
        <v>0</v>
      </c>
      <c r="P47" s="4">
        <f t="shared" si="6"/>
        <v>198</v>
      </c>
      <c r="Q47" s="9">
        <f t="shared" si="7"/>
        <v>66.891891891891888</v>
      </c>
    </row>
    <row r="48" spans="1:17" ht="15.75">
      <c r="A48" s="5">
        <v>4</v>
      </c>
      <c r="B48" s="7" t="s">
        <v>31</v>
      </c>
      <c r="C48" s="6" t="s">
        <v>45</v>
      </c>
      <c r="D48" s="4">
        <v>37</v>
      </c>
      <c r="E48" s="4">
        <v>37</v>
      </c>
      <c r="F48" s="8">
        <v>1</v>
      </c>
      <c r="G48" s="4">
        <v>4</v>
      </c>
      <c r="H48" s="4">
        <v>4</v>
      </c>
      <c r="I48" s="4">
        <v>9</v>
      </c>
      <c r="J48" s="4">
        <v>11</v>
      </c>
      <c r="K48" s="4">
        <v>7</v>
      </c>
      <c r="L48" s="4">
        <v>2</v>
      </c>
      <c r="M48" s="4">
        <v>0</v>
      </c>
      <c r="N48" s="4">
        <v>0</v>
      </c>
      <c r="O48" s="4">
        <v>0</v>
      </c>
      <c r="P48" s="4">
        <f t="shared" si="6"/>
        <v>203</v>
      </c>
      <c r="Q48" s="9">
        <f t="shared" si="7"/>
        <v>68.581081081081081</v>
      </c>
    </row>
    <row r="49" spans="1:17" ht="15.75">
      <c r="A49" s="5">
        <v>5</v>
      </c>
      <c r="B49" s="6" t="s">
        <v>32</v>
      </c>
      <c r="C49" s="6" t="s">
        <v>46</v>
      </c>
      <c r="D49" s="4">
        <v>37</v>
      </c>
      <c r="E49" s="4">
        <v>37</v>
      </c>
      <c r="F49" s="8">
        <v>1</v>
      </c>
      <c r="G49" s="4">
        <v>3</v>
      </c>
      <c r="H49" s="4">
        <v>2</v>
      </c>
      <c r="I49" s="4">
        <v>8</v>
      </c>
      <c r="J49" s="4">
        <v>12</v>
      </c>
      <c r="K49" s="4">
        <v>11</v>
      </c>
      <c r="L49" s="4">
        <v>1</v>
      </c>
      <c r="M49" s="4">
        <v>0</v>
      </c>
      <c r="N49" s="4">
        <v>0</v>
      </c>
      <c r="O49" s="4">
        <v>0</v>
      </c>
      <c r="P49" s="4">
        <f t="shared" si="6"/>
        <v>193</v>
      </c>
      <c r="Q49" s="9">
        <f t="shared" si="7"/>
        <v>65.202702702702709</v>
      </c>
    </row>
    <row r="50" spans="1:17" ht="15.75">
      <c r="A50" s="5"/>
      <c r="B50" s="6"/>
      <c r="C50" s="6" t="s">
        <v>6</v>
      </c>
      <c r="D50" s="4"/>
      <c r="E50" s="4"/>
      <c r="F50" s="4"/>
      <c r="G50" s="4">
        <f t="shared" ref="G50:O50" si="8">SUM(G45:G49)</f>
        <v>23</v>
      </c>
      <c r="H50" s="4">
        <f t="shared" si="8"/>
        <v>22</v>
      </c>
      <c r="I50" s="4">
        <f t="shared" si="8"/>
        <v>46</v>
      </c>
      <c r="J50" s="4">
        <f t="shared" si="8"/>
        <v>58</v>
      </c>
      <c r="K50" s="4">
        <f t="shared" si="8"/>
        <v>30</v>
      </c>
      <c r="L50" s="4">
        <f t="shared" si="8"/>
        <v>6</v>
      </c>
      <c r="M50" s="4">
        <f t="shared" si="8"/>
        <v>0</v>
      </c>
      <c r="N50" s="4">
        <f t="shared" si="8"/>
        <v>0</v>
      </c>
      <c r="O50" s="4">
        <f t="shared" si="8"/>
        <v>0</v>
      </c>
      <c r="P50" s="4">
        <f t="shared" si="6"/>
        <v>1042</v>
      </c>
      <c r="Q50" s="9">
        <f>(P50*100/37)/8/5</f>
        <v>70.405405405405403</v>
      </c>
    </row>
    <row r="54" spans="1:17" ht="26.25">
      <c r="A54" s="20" t="s">
        <v>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26.25">
      <c r="A55" s="20" t="s">
        <v>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26.25">
      <c r="A56" s="20" t="s">
        <v>29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.75">
      <c r="A57" s="1" t="s">
        <v>9</v>
      </c>
      <c r="B57" s="1"/>
      <c r="C57" s="2" t="s">
        <v>10</v>
      </c>
      <c r="D57" s="1"/>
    </row>
    <row r="58" spans="1:17" ht="15.75">
      <c r="A58" s="21" t="s">
        <v>26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  <row r="59" spans="1:17" ht="15.75">
      <c r="A59" s="3"/>
    </row>
    <row r="60" spans="1:17" ht="15.75">
      <c r="A60" s="4">
        <v>1</v>
      </c>
      <c r="B60" s="4">
        <v>2</v>
      </c>
      <c r="C60" s="4">
        <v>3</v>
      </c>
      <c r="D60" s="4">
        <v>4</v>
      </c>
      <c r="E60" s="4">
        <v>5</v>
      </c>
      <c r="F60" s="4">
        <v>6</v>
      </c>
      <c r="G60" s="4">
        <v>7</v>
      </c>
      <c r="H60" s="4">
        <v>8</v>
      </c>
      <c r="I60" s="4">
        <v>9</v>
      </c>
      <c r="J60" s="4">
        <v>10</v>
      </c>
      <c r="K60" s="4">
        <v>11</v>
      </c>
      <c r="L60" s="4">
        <v>12</v>
      </c>
      <c r="M60" s="4">
        <v>13</v>
      </c>
      <c r="N60" s="4">
        <v>14</v>
      </c>
      <c r="O60" s="4">
        <v>15</v>
      </c>
      <c r="P60" s="4">
        <v>16</v>
      </c>
      <c r="Q60" s="4">
        <v>17</v>
      </c>
    </row>
    <row r="61" spans="1:17" ht="31.5">
      <c r="A61" s="5" t="s">
        <v>11</v>
      </c>
      <c r="B61" s="6" t="s">
        <v>12</v>
      </c>
      <c r="C61" s="6" t="s">
        <v>13</v>
      </c>
      <c r="D61" s="6" t="s">
        <v>14</v>
      </c>
      <c r="E61" s="6" t="s">
        <v>15</v>
      </c>
      <c r="F61" s="6" t="s">
        <v>16</v>
      </c>
      <c r="G61" s="6" t="s">
        <v>5</v>
      </c>
      <c r="H61" s="6" t="s">
        <v>2</v>
      </c>
      <c r="I61" s="6" t="s">
        <v>3</v>
      </c>
      <c r="J61" s="6" t="s">
        <v>4</v>
      </c>
      <c r="K61" s="6" t="s">
        <v>1</v>
      </c>
      <c r="L61" s="6" t="s">
        <v>0</v>
      </c>
      <c r="M61" s="6" t="s">
        <v>17</v>
      </c>
      <c r="N61" s="6" t="s">
        <v>18</v>
      </c>
      <c r="O61" s="6" t="s">
        <v>19</v>
      </c>
      <c r="P61" s="6" t="s">
        <v>20</v>
      </c>
      <c r="Q61" s="7" t="s">
        <v>21</v>
      </c>
    </row>
    <row r="62" spans="1:17" ht="15.75">
      <c r="A62" s="5">
        <v>1</v>
      </c>
      <c r="B62" s="6" t="s">
        <v>22</v>
      </c>
      <c r="C62" s="6" t="s">
        <v>47</v>
      </c>
      <c r="D62" s="4">
        <v>36</v>
      </c>
      <c r="E62" s="4">
        <v>36</v>
      </c>
      <c r="F62" s="8">
        <v>1</v>
      </c>
      <c r="G62" s="4">
        <v>7</v>
      </c>
      <c r="H62" s="4">
        <v>2</v>
      </c>
      <c r="I62" s="4">
        <v>7</v>
      </c>
      <c r="J62" s="4">
        <v>11</v>
      </c>
      <c r="K62" s="4">
        <v>8</v>
      </c>
      <c r="L62" s="4">
        <v>1</v>
      </c>
      <c r="M62" s="4">
        <v>0</v>
      </c>
      <c r="N62" s="4">
        <v>0</v>
      </c>
      <c r="O62" s="4">
        <v>0</v>
      </c>
      <c r="P62" s="4">
        <f>G62*8+H62*7+I62*6+J62*5+K62*4+L62*3+M62*2+N62*1+O62*0</f>
        <v>202</v>
      </c>
      <c r="Q62" s="9">
        <f>P62*12.5/36</f>
        <v>70.138888888888886</v>
      </c>
    </row>
    <row r="63" spans="1:17" ht="15.75">
      <c r="A63" s="5">
        <v>2</v>
      </c>
      <c r="B63" s="6" t="s">
        <v>23</v>
      </c>
      <c r="C63" s="6" t="s">
        <v>36</v>
      </c>
      <c r="D63" s="4">
        <v>36</v>
      </c>
      <c r="E63" s="4">
        <v>36</v>
      </c>
      <c r="F63" s="8">
        <v>1</v>
      </c>
      <c r="G63" s="4">
        <v>7</v>
      </c>
      <c r="H63" s="4">
        <v>4</v>
      </c>
      <c r="I63" s="4">
        <v>9</v>
      </c>
      <c r="J63" s="4">
        <v>11</v>
      </c>
      <c r="K63" s="4">
        <v>5</v>
      </c>
      <c r="L63" s="4">
        <v>0</v>
      </c>
      <c r="M63" s="4">
        <v>0</v>
      </c>
      <c r="N63" s="4">
        <v>0</v>
      </c>
      <c r="O63" s="4">
        <v>0</v>
      </c>
      <c r="P63" s="4">
        <f t="shared" ref="P63:P67" si="9">G63*8+H63*7+I63*6+J63*5+K63*4+L63*3+M63*2+N63*1+O63*0</f>
        <v>213</v>
      </c>
      <c r="Q63" s="9">
        <f t="shared" ref="Q63:Q66" si="10">P63*12.5/36</f>
        <v>73.958333333333329</v>
      </c>
    </row>
    <row r="64" spans="1:17" ht="15.75">
      <c r="A64" s="5">
        <v>3</v>
      </c>
      <c r="B64" s="6" t="s">
        <v>24</v>
      </c>
      <c r="C64" s="6" t="s">
        <v>44</v>
      </c>
      <c r="D64" s="4">
        <v>36</v>
      </c>
      <c r="E64" s="4">
        <v>36</v>
      </c>
      <c r="F64" s="8">
        <v>1</v>
      </c>
      <c r="G64" s="4">
        <v>7</v>
      </c>
      <c r="H64" s="4">
        <v>5</v>
      </c>
      <c r="I64" s="4">
        <v>3</v>
      </c>
      <c r="J64" s="4">
        <v>8</v>
      </c>
      <c r="K64" s="4">
        <v>10</v>
      </c>
      <c r="L64" s="4">
        <v>3</v>
      </c>
      <c r="M64" s="4">
        <v>0</v>
      </c>
      <c r="N64" s="4">
        <v>0</v>
      </c>
      <c r="O64" s="4">
        <v>0</v>
      </c>
      <c r="P64" s="4">
        <f t="shared" si="9"/>
        <v>198</v>
      </c>
      <c r="Q64" s="9">
        <f t="shared" si="10"/>
        <v>68.75</v>
      </c>
    </row>
    <row r="65" spans="1:17" ht="15.75">
      <c r="A65" s="5">
        <v>4</v>
      </c>
      <c r="B65" s="7" t="s">
        <v>31</v>
      </c>
      <c r="C65" s="6" t="s">
        <v>48</v>
      </c>
      <c r="D65" s="4">
        <v>36</v>
      </c>
      <c r="E65" s="4">
        <v>36</v>
      </c>
      <c r="F65" s="8">
        <v>1</v>
      </c>
      <c r="G65" s="4">
        <v>4</v>
      </c>
      <c r="H65" s="4">
        <v>3</v>
      </c>
      <c r="I65" s="4">
        <v>5</v>
      </c>
      <c r="J65" s="4">
        <v>6</v>
      </c>
      <c r="K65" s="4">
        <v>7</v>
      </c>
      <c r="L65" s="4">
        <v>11</v>
      </c>
      <c r="M65" s="4">
        <v>0</v>
      </c>
      <c r="N65" s="4">
        <v>0</v>
      </c>
      <c r="O65" s="4">
        <v>0</v>
      </c>
      <c r="P65" s="4">
        <f t="shared" si="9"/>
        <v>174</v>
      </c>
      <c r="Q65" s="9">
        <f t="shared" si="10"/>
        <v>60.416666666666664</v>
      </c>
    </row>
    <row r="66" spans="1:17" ht="15.75">
      <c r="A66" s="5">
        <v>5</v>
      </c>
      <c r="B66" s="6" t="s">
        <v>32</v>
      </c>
      <c r="C66" s="6" t="s">
        <v>49</v>
      </c>
      <c r="D66" s="4">
        <v>36</v>
      </c>
      <c r="E66" s="4">
        <v>36</v>
      </c>
      <c r="F66" s="8">
        <v>1</v>
      </c>
      <c r="G66" s="4">
        <v>5</v>
      </c>
      <c r="H66" s="4">
        <v>4</v>
      </c>
      <c r="I66" s="4">
        <v>1</v>
      </c>
      <c r="J66" s="4">
        <v>10</v>
      </c>
      <c r="K66" s="4">
        <v>12</v>
      </c>
      <c r="L66" s="4">
        <v>4</v>
      </c>
      <c r="M66" s="4">
        <v>0</v>
      </c>
      <c r="N66" s="4">
        <v>0</v>
      </c>
      <c r="O66" s="4">
        <v>0</v>
      </c>
      <c r="P66" s="4">
        <f t="shared" si="9"/>
        <v>184</v>
      </c>
      <c r="Q66" s="9">
        <f t="shared" si="10"/>
        <v>63.888888888888886</v>
      </c>
    </row>
    <row r="67" spans="1:17" ht="15.75">
      <c r="A67" s="5"/>
      <c r="B67" s="6"/>
      <c r="C67" s="6" t="s">
        <v>6</v>
      </c>
      <c r="D67" s="4"/>
      <c r="E67" s="4"/>
      <c r="F67" s="4"/>
      <c r="G67" s="4">
        <f t="shared" ref="G67:O67" si="11">SUM(G62:G66)</f>
        <v>30</v>
      </c>
      <c r="H67" s="4">
        <f t="shared" si="11"/>
        <v>18</v>
      </c>
      <c r="I67" s="4">
        <f t="shared" si="11"/>
        <v>25</v>
      </c>
      <c r="J67" s="4">
        <f t="shared" si="11"/>
        <v>46</v>
      </c>
      <c r="K67" s="4">
        <f t="shared" si="11"/>
        <v>42</v>
      </c>
      <c r="L67" s="4">
        <f t="shared" si="11"/>
        <v>19</v>
      </c>
      <c r="M67" s="4">
        <f t="shared" si="11"/>
        <v>0</v>
      </c>
      <c r="N67" s="4">
        <f t="shared" si="11"/>
        <v>0</v>
      </c>
      <c r="O67" s="4">
        <f t="shared" si="11"/>
        <v>0</v>
      </c>
      <c r="P67" s="4">
        <f t="shared" si="9"/>
        <v>971</v>
      </c>
      <c r="Q67" s="9">
        <f>(P67*100/36)/8/5</f>
        <v>67.430555555555557</v>
      </c>
    </row>
    <row r="68" spans="1:17" ht="15.75">
      <c r="A68" s="10"/>
      <c r="B68" s="11"/>
      <c r="C68" s="11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3"/>
    </row>
    <row r="69" spans="1:17" ht="26.25">
      <c r="A69" s="20" t="s">
        <v>7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26.25">
      <c r="A70" s="20" t="s">
        <v>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26.25">
      <c r="A71" s="20" t="s">
        <v>30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5.75">
      <c r="A72" s="1" t="s">
        <v>9</v>
      </c>
      <c r="B72" s="1"/>
      <c r="C72" s="2" t="s">
        <v>10</v>
      </c>
      <c r="D72" s="1"/>
    </row>
    <row r="73" spans="1:17" ht="15.75">
      <c r="A73" s="21" t="s">
        <v>26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  <row r="74" spans="1:17" ht="15.75">
      <c r="A74" s="3"/>
    </row>
    <row r="75" spans="1:17" ht="15.75">
      <c r="A75" s="4">
        <v>1</v>
      </c>
      <c r="B75" s="4">
        <v>2</v>
      </c>
      <c r="C75" s="4">
        <v>3</v>
      </c>
      <c r="D75" s="4">
        <v>4</v>
      </c>
      <c r="E75" s="4">
        <v>5</v>
      </c>
      <c r="F75" s="4">
        <v>6</v>
      </c>
      <c r="G75" s="4">
        <v>7</v>
      </c>
      <c r="H75" s="4">
        <v>8</v>
      </c>
      <c r="I75" s="4">
        <v>9</v>
      </c>
      <c r="J75" s="4">
        <v>10</v>
      </c>
      <c r="K75" s="4">
        <v>11</v>
      </c>
      <c r="L75" s="4">
        <v>12</v>
      </c>
      <c r="M75" s="4">
        <v>13</v>
      </c>
      <c r="N75" s="4">
        <v>14</v>
      </c>
      <c r="O75" s="4">
        <v>15</v>
      </c>
      <c r="P75" s="4">
        <v>16</v>
      </c>
      <c r="Q75" s="4">
        <v>17</v>
      </c>
    </row>
    <row r="76" spans="1:17" ht="31.5">
      <c r="A76" s="5" t="s">
        <v>11</v>
      </c>
      <c r="B76" s="6" t="s">
        <v>12</v>
      </c>
      <c r="C76" s="6" t="s">
        <v>13</v>
      </c>
      <c r="D76" s="6" t="s">
        <v>14</v>
      </c>
      <c r="E76" s="6" t="s">
        <v>15</v>
      </c>
      <c r="F76" s="8" t="s">
        <v>16</v>
      </c>
      <c r="G76" s="6" t="s">
        <v>5</v>
      </c>
      <c r="H76" s="6" t="s">
        <v>2</v>
      </c>
      <c r="I76" s="6" t="s">
        <v>3</v>
      </c>
      <c r="J76" s="6" t="s">
        <v>4</v>
      </c>
      <c r="K76" s="6" t="s">
        <v>1</v>
      </c>
      <c r="L76" s="6" t="s">
        <v>0</v>
      </c>
      <c r="M76" s="6" t="s">
        <v>17</v>
      </c>
      <c r="N76" s="6" t="s">
        <v>18</v>
      </c>
      <c r="O76" s="6" t="s">
        <v>19</v>
      </c>
      <c r="P76" s="6" t="s">
        <v>20</v>
      </c>
      <c r="Q76" s="7" t="s">
        <v>21</v>
      </c>
    </row>
    <row r="77" spans="1:17" s="18" customFormat="1" ht="18.75" customHeight="1">
      <c r="A77" s="14">
        <v>1</v>
      </c>
      <c r="B77" s="7" t="s">
        <v>22</v>
      </c>
      <c r="C77" s="7" t="s">
        <v>70</v>
      </c>
      <c r="D77" s="15">
        <v>35</v>
      </c>
      <c r="E77" s="15">
        <v>35</v>
      </c>
      <c r="F77" s="16">
        <v>1</v>
      </c>
      <c r="G77" s="15">
        <v>2</v>
      </c>
      <c r="H77" s="15">
        <v>1</v>
      </c>
      <c r="I77" s="15">
        <v>12</v>
      </c>
      <c r="J77" s="15">
        <v>7</v>
      </c>
      <c r="K77" s="15">
        <v>11</v>
      </c>
      <c r="L77" s="15">
        <v>2</v>
      </c>
      <c r="M77" s="15">
        <v>0</v>
      </c>
      <c r="N77" s="15">
        <v>0</v>
      </c>
      <c r="O77" s="15">
        <v>0</v>
      </c>
      <c r="P77" s="15">
        <f>G77*8+H77*7+I77*6+J77*5+K77*4+L77*3+M77*2+N77*1+O77*0</f>
        <v>180</v>
      </c>
      <c r="Q77" s="17">
        <f>P77*12.5/35</f>
        <v>64.285714285714292</v>
      </c>
    </row>
    <row r="78" spans="1:17" s="18" customFormat="1" ht="15.75">
      <c r="A78" s="14">
        <v>2</v>
      </c>
      <c r="B78" s="7" t="s">
        <v>22</v>
      </c>
      <c r="C78" s="7" t="s">
        <v>53</v>
      </c>
      <c r="D78" s="15">
        <v>35</v>
      </c>
      <c r="E78" s="15">
        <v>35</v>
      </c>
      <c r="F78" s="16">
        <v>1</v>
      </c>
      <c r="G78" s="15">
        <v>0</v>
      </c>
      <c r="H78" s="15">
        <v>10</v>
      </c>
      <c r="I78" s="15">
        <v>11</v>
      </c>
      <c r="J78" s="15">
        <v>9</v>
      </c>
      <c r="K78" s="15">
        <v>5</v>
      </c>
      <c r="L78" s="15">
        <v>0</v>
      </c>
      <c r="M78" s="15">
        <v>0</v>
      </c>
      <c r="N78" s="15">
        <v>0</v>
      </c>
      <c r="O78" s="15">
        <v>0</v>
      </c>
      <c r="P78" s="15">
        <f t="shared" ref="P78:P99" si="12">G78*8+H78*7+I78*6+J78*5+K78*4+L78*3+M78*2+N78*1+O78*0</f>
        <v>201</v>
      </c>
      <c r="Q78" s="17">
        <f>P78*12.5/35</f>
        <v>71.785714285714292</v>
      </c>
    </row>
    <row r="79" spans="1:17" s="18" customFormat="1" ht="15.75">
      <c r="A79" s="14">
        <v>3</v>
      </c>
      <c r="B79" s="7" t="s">
        <v>22</v>
      </c>
      <c r="C79" s="7" t="s">
        <v>43</v>
      </c>
      <c r="D79" s="15">
        <v>37</v>
      </c>
      <c r="E79" s="15">
        <v>37</v>
      </c>
      <c r="F79" s="16">
        <v>1</v>
      </c>
      <c r="G79" s="15">
        <v>3</v>
      </c>
      <c r="H79" s="15">
        <v>5</v>
      </c>
      <c r="I79" s="15">
        <v>8</v>
      </c>
      <c r="J79" s="15">
        <v>19</v>
      </c>
      <c r="K79" s="15">
        <v>2</v>
      </c>
      <c r="L79" s="15">
        <v>0</v>
      </c>
      <c r="M79" s="15">
        <v>0</v>
      </c>
      <c r="N79" s="15">
        <v>0</v>
      </c>
      <c r="O79" s="15">
        <v>0</v>
      </c>
      <c r="P79" s="15">
        <f t="shared" si="12"/>
        <v>210</v>
      </c>
      <c r="Q79" s="17">
        <f>P79*12.5/37</f>
        <v>70.945945945945951</v>
      </c>
    </row>
    <row r="80" spans="1:17" s="18" customFormat="1" ht="15.75">
      <c r="A80" s="14">
        <v>4</v>
      </c>
      <c r="B80" s="7" t="s">
        <v>22</v>
      </c>
      <c r="C80" s="7" t="s">
        <v>47</v>
      </c>
      <c r="D80" s="15">
        <v>36</v>
      </c>
      <c r="E80" s="15">
        <v>36</v>
      </c>
      <c r="F80" s="16">
        <v>1</v>
      </c>
      <c r="G80" s="15">
        <v>7</v>
      </c>
      <c r="H80" s="15">
        <v>2</v>
      </c>
      <c r="I80" s="15">
        <v>7</v>
      </c>
      <c r="J80" s="15">
        <v>11</v>
      </c>
      <c r="K80" s="15">
        <v>8</v>
      </c>
      <c r="L80" s="15">
        <v>1</v>
      </c>
      <c r="M80" s="15">
        <v>0</v>
      </c>
      <c r="N80" s="15">
        <v>0</v>
      </c>
      <c r="O80" s="15">
        <v>0</v>
      </c>
      <c r="P80" s="15">
        <f t="shared" si="12"/>
        <v>202</v>
      </c>
      <c r="Q80" s="17">
        <f t="shared" ref="Q80:Q98" si="13">P80*12.5/36</f>
        <v>70.138888888888886</v>
      </c>
    </row>
    <row r="81" spans="1:17 16384:16384" s="18" customFormat="1" ht="15.75">
      <c r="A81" s="14"/>
      <c r="B81" s="7"/>
      <c r="C81" s="7" t="s">
        <v>6</v>
      </c>
      <c r="D81" s="15">
        <f>SUM(D77:D80)</f>
        <v>143</v>
      </c>
      <c r="E81" s="15">
        <f>SUM(E77:E80)</f>
        <v>143</v>
      </c>
      <c r="F81" s="16">
        <v>1</v>
      </c>
      <c r="G81" s="15">
        <f t="shared" ref="G81:O81" si="14">SUM(G77:G80)</f>
        <v>12</v>
      </c>
      <c r="H81" s="15">
        <f t="shared" si="14"/>
        <v>18</v>
      </c>
      <c r="I81" s="15">
        <f t="shared" si="14"/>
        <v>38</v>
      </c>
      <c r="J81" s="15">
        <f t="shared" si="14"/>
        <v>46</v>
      </c>
      <c r="K81" s="15">
        <f t="shared" si="14"/>
        <v>26</v>
      </c>
      <c r="L81" s="15">
        <f t="shared" si="14"/>
        <v>3</v>
      </c>
      <c r="M81" s="15">
        <f t="shared" si="14"/>
        <v>0</v>
      </c>
      <c r="N81" s="15">
        <f t="shared" si="14"/>
        <v>0</v>
      </c>
      <c r="O81" s="15">
        <f t="shared" si="14"/>
        <v>0</v>
      </c>
      <c r="P81" s="15">
        <f t="shared" si="12"/>
        <v>793</v>
      </c>
      <c r="Q81" s="17">
        <f>P81*12.5/143</f>
        <v>69.318181818181813</v>
      </c>
    </row>
    <row r="82" spans="1:17 16384:16384" s="18" customFormat="1" ht="15.75">
      <c r="A82" s="14">
        <v>1</v>
      </c>
      <c r="B82" s="7" t="s">
        <v>23</v>
      </c>
      <c r="C82" s="7" t="s">
        <v>50</v>
      </c>
      <c r="D82" s="15">
        <v>35</v>
      </c>
      <c r="E82" s="15">
        <v>35</v>
      </c>
      <c r="F82" s="16">
        <v>1</v>
      </c>
      <c r="G82" s="15">
        <v>3</v>
      </c>
      <c r="H82" s="15">
        <v>6</v>
      </c>
      <c r="I82" s="15">
        <v>9</v>
      </c>
      <c r="J82" s="15">
        <v>8</v>
      </c>
      <c r="K82" s="15">
        <v>7</v>
      </c>
      <c r="L82" s="15">
        <v>2</v>
      </c>
      <c r="M82" s="15">
        <v>0</v>
      </c>
      <c r="N82" s="15">
        <v>0</v>
      </c>
      <c r="O82" s="15">
        <v>0</v>
      </c>
      <c r="P82" s="15">
        <f t="shared" si="12"/>
        <v>194</v>
      </c>
      <c r="Q82" s="17">
        <f>P82*12.5/35</f>
        <v>69.285714285714292</v>
      </c>
    </row>
    <row r="83" spans="1:17 16384:16384" s="18" customFormat="1" ht="15.75">
      <c r="A83" s="14">
        <v>2</v>
      </c>
      <c r="B83" s="7" t="s">
        <v>23</v>
      </c>
      <c r="C83" s="7" t="s">
        <v>54</v>
      </c>
      <c r="D83" s="15">
        <v>35</v>
      </c>
      <c r="E83" s="15">
        <v>35</v>
      </c>
      <c r="F83" s="16">
        <v>1</v>
      </c>
      <c r="G83" s="15">
        <v>3</v>
      </c>
      <c r="H83" s="15">
        <v>12</v>
      </c>
      <c r="I83" s="15">
        <v>11</v>
      </c>
      <c r="J83" s="15">
        <v>6</v>
      </c>
      <c r="K83" s="15">
        <v>3</v>
      </c>
      <c r="L83" s="15">
        <v>0</v>
      </c>
      <c r="M83" s="15">
        <v>0</v>
      </c>
      <c r="N83" s="15">
        <v>0</v>
      </c>
      <c r="O83" s="15">
        <v>0</v>
      </c>
      <c r="P83" s="15">
        <f t="shared" si="12"/>
        <v>216</v>
      </c>
      <c r="Q83" s="17">
        <f>P83*12.5/35</f>
        <v>77.142857142857139</v>
      </c>
    </row>
    <row r="84" spans="1:17 16384:16384" s="18" customFormat="1" ht="15.75">
      <c r="A84" s="14">
        <v>3</v>
      </c>
      <c r="B84" s="7" t="s">
        <v>23</v>
      </c>
      <c r="C84" s="7" t="s">
        <v>63</v>
      </c>
      <c r="D84" s="15">
        <v>37</v>
      </c>
      <c r="E84" s="15">
        <v>37</v>
      </c>
      <c r="F84" s="16">
        <v>1</v>
      </c>
      <c r="G84" s="15">
        <v>8</v>
      </c>
      <c r="H84" s="15">
        <v>7</v>
      </c>
      <c r="I84" s="15">
        <v>15</v>
      </c>
      <c r="J84" s="15">
        <v>7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f t="shared" si="12"/>
        <v>238</v>
      </c>
      <c r="Q84" s="17">
        <f>P84*12.5/37</f>
        <v>80.405405405405403</v>
      </c>
    </row>
    <row r="85" spans="1:17 16384:16384" s="18" customFormat="1" ht="15.75">
      <c r="A85" s="14">
        <v>4</v>
      </c>
      <c r="B85" s="7" t="s">
        <v>23</v>
      </c>
      <c r="C85" s="7" t="s">
        <v>64</v>
      </c>
      <c r="D85" s="15">
        <v>36</v>
      </c>
      <c r="E85" s="15">
        <v>36</v>
      </c>
      <c r="F85" s="16">
        <v>1</v>
      </c>
      <c r="G85" s="15">
        <v>7</v>
      </c>
      <c r="H85" s="15">
        <v>4</v>
      </c>
      <c r="I85" s="15">
        <v>9</v>
      </c>
      <c r="J85" s="15">
        <v>11</v>
      </c>
      <c r="K85" s="15">
        <v>5</v>
      </c>
      <c r="L85" s="15">
        <v>0</v>
      </c>
      <c r="M85" s="15">
        <v>0</v>
      </c>
      <c r="N85" s="15">
        <v>0</v>
      </c>
      <c r="O85" s="15">
        <v>0</v>
      </c>
      <c r="P85" s="15">
        <f t="shared" si="12"/>
        <v>213</v>
      </c>
      <c r="Q85" s="17">
        <f t="shared" si="13"/>
        <v>73.958333333333329</v>
      </c>
    </row>
    <row r="86" spans="1:17 16384:16384" s="18" customFormat="1" ht="15.75">
      <c r="A86" s="14"/>
      <c r="B86" s="7"/>
      <c r="C86" s="7" t="s">
        <v>6</v>
      </c>
      <c r="D86" s="15">
        <f>SUM(D82:D85)</f>
        <v>143</v>
      </c>
      <c r="E86" s="15">
        <f>SUM(E82:E85)</f>
        <v>143</v>
      </c>
      <c r="F86" s="16">
        <v>1</v>
      </c>
      <c r="G86" s="15">
        <f t="shared" ref="G86:O86" si="15">SUM(G82:G85)</f>
        <v>21</v>
      </c>
      <c r="H86" s="15">
        <f t="shared" si="15"/>
        <v>29</v>
      </c>
      <c r="I86" s="15">
        <f t="shared" si="15"/>
        <v>44</v>
      </c>
      <c r="J86" s="15">
        <f t="shared" si="15"/>
        <v>32</v>
      </c>
      <c r="K86" s="15">
        <f t="shared" si="15"/>
        <v>15</v>
      </c>
      <c r="L86" s="15">
        <f t="shared" si="15"/>
        <v>2</v>
      </c>
      <c r="M86" s="15">
        <f t="shared" si="15"/>
        <v>0</v>
      </c>
      <c r="N86" s="15">
        <f t="shared" si="15"/>
        <v>0</v>
      </c>
      <c r="O86" s="15">
        <f t="shared" si="15"/>
        <v>0</v>
      </c>
      <c r="P86" s="15">
        <f t="shared" si="12"/>
        <v>861</v>
      </c>
      <c r="Q86" s="17">
        <f>P86*12.5/143</f>
        <v>75.26223776223776</v>
      </c>
    </row>
    <row r="87" spans="1:17 16384:16384" s="18" customFormat="1" ht="15.75">
      <c r="A87" s="14">
        <v>1</v>
      </c>
      <c r="B87" s="7" t="s">
        <v>24</v>
      </c>
      <c r="C87" s="7" t="s">
        <v>51</v>
      </c>
      <c r="D87" s="15">
        <v>35</v>
      </c>
      <c r="E87" s="15">
        <v>35</v>
      </c>
      <c r="F87" s="16">
        <v>1</v>
      </c>
      <c r="G87" s="15">
        <v>2</v>
      </c>
      <c r="H87" s="15">
        <v>3</v>
      </c>
      <c r="I87" s="15">
        <v>5</v>
      </c>
      <c r="J87" s="15">
        <v>9</v>
      </c>
      <c r="K87" s="15">
        <v>7</v>
      </c>
      <c r="L87" s="15">
        <v>9</v>
      </c>
      <c r="M87" s="15">
        <v>0</v>
      </c>
      <c r="N87" s="15">
        <v>0</v>
      </c>
      <c r="O87" s="15">
        <v>0</v>
      </c>
      <c r="P87" s="15">
        <f t="shared" si="12"/>
        <v>167</v>
      </c>
      <c r="Q87" s="17">
        <f>P87*12.5/35</f>
        <v>59.642857142857146</v>
      </c>
    </row>
    <row r="88" spans="1:17 16384:16384" s="18" customFormat="1" ht="17.25" customHeight="1">
      <c r="A88" s="14">
        <v>2</v>
      </c>
      <c r="B88" s="7" t="s">
        <v>24</v>
      </c>
      <c r="C88" s="7" t="s">
        <v>55</v>
      </c>
      <c r="D88" s="15">
        <v>35</v>
      </c>
      <c r="E88" s="15">
        <v>35</v>
      </c>
      <c r="F88" s="16">
        <v>1</v>
      </c>
      <c r="G88" s="15">
        <v>5</v>
      </c>
      <c r="H88" s="15">
        <v>4</v>
      </c>
      <c r="I88" s="15">
        <v>8</v>
      </c>
      <c r="J88" s="15">
        <v>7</v>
      </c>
      <c r="K88" s="15">
        <v>7</v>
      </c>
      <c r="L88" s="15">
        <v>4</v>
      </c>
      <c r="M88" s="15">
        <v>0</v>
      </c>
      <c r="N88" s="15">
        <v>0</v>
      </c>
      <c r="O88" s="15">
        <v>0</v>
      </c>
      <c r="P88" s="15">
        <f t="shared" si="12"/>
        <v>191</v>
      </c>
      <c r="Q88" s="17">
        <f>P88*12.5/35</f>
        <v>68.214285714285708</v>
      </c>
    </row>
    <row r="89" spans="1:17 16384:16384" s="18" customFormat="1" ht="13.5" customHeight="1">
      <c r="A89" s="14">
        <v>3</v>
      </c>
      <c r="B89" s="7" t="s">
        <v>24</v>
      </c>
      <c r="C89" s="7" t="s">
        <v>62</v>
      </c>
      <c r="D89" s="15">
        <v>73</v>
      </c>
      <c r="E89" s="15">
        <v>73</v>
      </c>
      <c r="F89" s="16">
        <v>1</v>
      </c>
      <c r="G89" s="15">
        <v>12</v>
      </c>
      <c r="H89" s="15">
        <v>9</v>
      </c>
      <c r="I89" s="15">
        <v>9</v>
      </c>
      <c r="J89" s="15">
        <v>17</v>
      </c>
      <c r="K89" s="15">
        <v>20</v>
      </c>
      <c r="L89" s="15">
        <v>6</v>
      </c>
      <c r="M89" s="15">
        <v>0</v>
      </c>
      <c r="N89" s="15">
        <v>0</v>
      </c>
      <c r="O89" s="15">
        <v>0</v>
      </c>
      <c r="P89" s="15">
        <f t="shared" si="12"/>
        <v>396</v>
      </c>
      <c r="Q89" s="17">
        <f>P89*12.5/73</f>
        <v>67.808219178082197</v>
      </c>
    </row>
    <row r="90" spans="1:17 16384:16384" s="18" customFormat="1" ht="15.75">
      <c r="A90" s="14"/>
      <c r="B90" s="7"/>
      <c r="C90" s="7" t="s">
        <v>6</v>
      </c>
      <c r="D90" s="15">
        <f>SUM(D87:D89)</f>
        <v>143</v>
      </c>
      <c r="E90" s="15">
        <f>SUM(E87:E89)</f>
        <v>143</v>
      </c>
      <c r="F90" s="16">
        <v>1</v>
      </c>
      <c r="G90" s="15">
        <f t="shared" ref="G90:O90" si="16">SUM(G87:G89)</f>
        <v>19</v>
      </c>
      <c r="H90" s="15">
        <f t="shared" si="16"/>
        <v>16</v>
      </c>
      <c r="I90" s="15">
        <f t="shared" si="16"/>
        <v>22</v>
      </c>
      <c r="J90" s="15">
        <f t="shared" si="16"/>
        <v>33</v>
      </c>
      <c r="K90" s="15">
        <f t="shared" si="16"/>
        <v>34</v>
      </c>
      <c r="L90" s="15">
        <f t="shared" si="16"/>
        <v>19</v>
      </c>
      <c r="M90" s="15">
        <f t="shared" si="16"/>
        <v>0</v>
      </c>
      <c r="N90" s="15">
        <f t="shared" si="16"/>
        <v>0</v>
      </c>
      <c r="O90" s="15">
        <f t="shared" si="16"/>
        <v>0</v>
      </c>
      <c r="P90" s="15">
        <f t="shared" si="12"/>
        <v>754</v>
      </c>
      <c r="Q90" s="17">
        <f>P90*12.5/143</f>
        <v>65.909090909090907</v>
      </c>
    </row>
    <row r="91" spans="1:17 16384:16384" s="18" customFormat="1" ht="15.75">
      <c r="A91" s="14">
        <v>1</v>
      </c>
      <c r="B91" s="7" t="s">
        <v>31</v>
      </c>
      <c r="C91" s="7" t="s">
        <v>57</v>
      </c>
      <c r="D91" s="15">
        <v>70</v>
      </c>
      <c r="E91" s="15">
        <v>70</v>
      </c>
      <c r="F91" s="16">
        <v>1</v>
      </c>
      <c r="G91" s="15">
        <v>4</v>
      </c>
      <c r="H91" s="15">
        <v>8</v>
      </c>
      <c r="I91" s="15">
        <v>14</v>
      </c>
      <c r="J91" s="15">
        <v>20</v>
      </c>
      <c r="K91" s="15">
        <v>13</v>
      </c>
      <c r="L91" s="15">
        <v>9</v>
      </c>
      <c r="M91" s="15">
        <v>2</v>
      </c>
      <c r="N91" s="15">
        <v>0</v>
      </c>
      <c r="O91" s="15">
        <v>0</v>
      </c>
      <c r="P91" s="15">
        <f t="shared" si="12"/>
        <v>355</v>
      </c>
      <c r="Q91" s="17">
        <f>P91*12.5/70</f>
        <v>63.392857142857146</v>
      </c>
    </row>
    <row r="92" spans="1:17 16384:16384" s="18" customFormat="1" ht="15.75">
      <c r="A92" s="14">
        <v>2</v>
      </c>
      <c r="B92" s="7" t="s">
        <v>31</v>
      </c>
      <c r="C92" s="7" t="s">
        <v>58</v>
      </c>
      <c r="D92" s="15">
        <v>37</v>
      </c>
      <c r="E92" s="15">
        <v>37</v>
      </c>
      <c r="F92" s="16">
        <v>1</v>
      </c>
      <c r="G92" s="15">
        <v>4</v>
      </c>
      <c r="H92" s="15">
        <v>4</v>
      </c>
      <c r="I92" s="15">
        <v>9</v>
      </c>
      <c r="J92" s="15">
        <v>11</v>
      </c>
      <c r="K92" s="15">
        <v>7</v>
      </c>
      <c r="L92" s="15">
        <v>2</v>
      </c>
      <c r="M92" s="15">
        <v>0</v>
      </c>
      <c r="N92" s="15">
        <v>0</v>
      </c>
      <c r="O92" s="15">
        <v>0</v>
      </c>
      <c r="P92" s="15">
        <f t="shared" si="12"/>
        <v>203</v>
      </c>
      <c r="Q92" s="17">
        <f>P92*12.5/37</f>
        <v>68.581081081081081</v>
      </c>
    </row>
    <row r="93" spans="1:17 16384:16384" s="18" customFormat="1" ht="15.75">
      <c r="A93" s="14">
        <v>3</v>
      </c>
      <c r="B93" s="7" t="s">
        <v>31</v>
      </c>
      <c r="C93" s="7" t="s">
        <v>59</v>
      </c>
      <c r="D93" s="15">
        <v>36</v>
      </c>
      <c r="E93" s="15">
        <v>36</v>
      </c>
      <c r="F93" s="16">
        <v>1</v>
      </c>
      <c r="G93" s="15">
        <v>4</v>
      </c>
      <c r="H93" s="15">
        <v>3</v>
      </c>
      <c r="I93" s="15">
        <v>5</v>
      </c>
      <c r="J93" s="15">
        <v>6</v>
      </c>
      <c r="K93" s="15">
        <v>7</v>
      </c>
      <c r="L93" s="15">
        <v>11</v>
      </c>
      <c r="M93" s="15">
        <v>0</v>
      </c>
      <c r="N93" s="15">
        <v>0</v>
      </c>
      <c r="O93" s="15">
        <v>0</v>
      </c>
      <c r="P93" s="15">
        <f t="shared" si="12"/>
        <v>174</v>
      </c>
      <c r="Q93" s="17">
        <f t="shared" si="13"/>
        <v>60.416666666666664</v>
      </c>
    </row>
    <row r="94" spans="1:17 16384:16384" s="18" customFormat="1" ht="15.75">
      <c r="A94" s="14"/>
      <c r="B94" s="7"/>
      <c r="C94" s="7" t="s">
        <v>6</v>
      </c>
      <c r="D94" s="15">
        <f>SUM(D91:D93)</f>
        <v>143</v>
      </c>
      <c r="E94" s="15">
        <f>SUM(E91:E93)</f>
        <v>143</v>
      </c>
      <c r="F94" s="16">
        <v>1</v>
      </c>
      <c r="G94" s="15">
        <f t="shared" ref="G94:O94" si="17">SUM(G91:G93)</f>
        <v>12</v>
      </c>
      <c r="H94" s="15">
        <f t="shared" si="17"/>
        <v>15</v>
      </c>
      <c r="I94" s="15">
        <f t="shared" si="17"/>
        <v>28</v>
      </c>
      <c r="J94" s="15">
        <f t="shared" si="17"/>
        <v>37</v>
      </c>
      <c r="K94" s="15">
        <f t="shared" si="17"/>
        <v>27</v>
      </c>
      <c r="L94" s="15">
        <f t="shared" si="17"/>
        <v>22</v>
      </c>
      <c r="M94" s="15">
        <f t="shared" si="17"/>
        <v>2</v>
      </c>
      <c r="N94" s="15">
        <f t="shared" si="17"/>
        <v>0</v>
      </c>
      <c r="O94" s="15">
        <f t="shared" si="17"/>
        <v>0</v>
      </c>
      <c r="P94" s="15">
        <f t="shared" si="12"/>
        <v>732</v>
      </c>
      <c r="Q94" s="17">
        <f>P94*12.5/143</f>
        <v>63.986013986013987</v>
      </c>
      <c r="XFD94" s="18">
        <f>SUM(A94:XFC94)</f>
        <v>1225.9860139860141</v>
      </c>
    </row>
    <row r="95" spans="1:17 16384:16384" s="18" customFormat="1" ht="15.75">
      <c r="A95" s="14">
        <v>1</v>
      </c>
      <c r="B95" s="7" t="s">
        <v>32</v>
      </c>
      <c r="C95" s="7" t="s">
        <v>52</v>
      </c>
      <c r="D95" s="15">
        <v>35</v>
      </c>
      <c r="E95" s="15">
        <v>35</v>
      </c>
      <c r="F95" s="16">
        <v>1</v>
      </c>
      <c r="G95" s="15">
        <v>2</v>
      </c>
      <c r="H95" s="15">
        <v>3</v>
      </c>
      <c r="I95" s="15">
        <v>6</v>
      </c>
      <c r="J95" s="15">
        <v>9</v>
      </c>
      <c r="K95" s="15">
        <v>8</v>
      </c>
      <c r="L95" s="15">
        <v>7</v>
      </c>
      <c r="M95" s="15">
        <v>0</v>
      </c>
      <c r="N95" s="15">
        <v>0</v>
      </c>
      <c r="O95" s="15">
        <v>0</v>
      </c>
      <c r="P95" s="15">
        <f t="shared" si="12"/>
        <v>171</v>
      </c>
      <c r="Q95" s="17">
        <f>P95*12.5/35</f>
        <v>61.071428571428569</v>
      </c>
    </row>
    <row r="96" spans="1:17 16384:16384" s="18" customFormat="1" ht="15.75">
      <c r="A96" s="14">
        <v>2</v>
      </c>
      <c r="B96" s="7" t="s">
        <v>32</v>
      </c>
      <c r="C96" s="7" t="s">
        <v>56</v>
      </c>
      <c r="D96" s="15">
        <v>35</v>
      </c>
      <c r="E96" s="15">
        <v>35</v>
      </c>
      <c r="F96" s="16">
        <v>1</v>
      </c>
      <c r="G96" s="15">
        <v>5</v>
      </c>
      <c r="H96" s="15">
        <v>6</v>
      </c>
      <c r="I96" s="15">
        <v>7</v>
      </c>
      <c r="J96" s="15">
        <v>8</v>
      </c>
      <c r="K96" s="15">
        <v>8</v>
      </c>
      <c r="L96" s="15">
        <v>1</v>
      </c>
      <c r="M96" s="15">
        <v>0</v>
      </c>
      <c r="N96" s="15">
        <v>0</v>
      </c>
      <c r="O96" s="15">
        <v>0</v>
      </c>
      <c r="P96" s="15">
        <f t="shared" si="12"/>
        <v>199</v>
      </c>
      <c r="Q96" s="17">
        <f>P96*12.5/35</f>
        <v>71.071428571428569</v>
      </c>
    </row>
    <row r="97" spans="1:17" s="18" customFormat="1" ht="15.75">
      <c r="A97" s="14">
        <v>3</v>
      </c>
      <c r="B97" s="7" t="s">
        <v>32</v>
      </c>
      <c r="C97" s="7" t="s">
        <v>60</v>
      </c>
      <c r="D97" s="15">
        <v>37</v>
      </c>
      <c r="E97" s="15">
        <v>37</v>
      </c>
      <c r="F97" s="16">
        <v>1</v>
      </c>
      <c r="G97" s="15">
        <v>3</v>
      </c>
      <c r="H97" s="15">
        <v>2</v>
      </c>
      <c r="I97" s="15">
        <v>8</v>
      </c>
      <c r="J97" s="15">
        <v>12</v>
      </c>
      <c r="K97" s="15">
        <v>11</v>
      </c>
      <c r="L97" s="15">
        <v>1</v>
      </c>
      <c r="M97" s="15">
        <v>0</v>
      </c>
      <c r="N97" s="15">
        <v>0</v>
      </c>
      <c r="O97" s="15">
        <v>0</v>
      </c>
      <c r="P97" s="15">
        <f t="shared" si="12"/>
        <v>193</v>
      </c>
      <c r="Q97" s="17">
        <f>P97*12.5/37</f>
        <v>65.202702702702709</v>
      </c>
    </row>
    <row r="98" spans="1:17" s="18" customFormat="1" ht="15.75">
      <c r="A98" s="14">
        <v>4</v>
      </c>
      <c r="B98" s="7" t="s">
        <v>32</v>
      </c>
      <c r="C98" s="7" t="s">
        <v>61</v>
      </c>
      <c r="D98" s="15">
        <v>36</v>
      </c>
      <c r="E98" s="15">
        <v>36</v>
      </c>
      <c r="F98" s="16">
        <v>1</v>
      </c>
      <c r="G98" s="15">
        <v>5</v>
      </c>
      <c r="H98" s="15">
        <v>4</v>
      </c>
      <c r="I98" s="15">
        <v>1</v>
      </c>
      <c r="J98" s="15">
        <v>10</v>
      </c>
      <c r="K98" s="15">
        <v>12</v>
      </c>
      <c r="L98" s="15">
        <v>4</v>
      </c>
      <c r="M98" s="15">
        <v>0</v>
      </c>
      <c r="N98" s="15">
        <v>0</v>
      </c>
      <c r="O98" s="15">
        <v>0</v>
      </c>
      <c r="P98" s="15">
        <f t="shared" si="12"/>
        <v>184</v>
      </c>
      <c r="Q98" s="17">
        <f t="shared" si="13"/>
        <v>63.888888888888886</v>
      </c>
    </row>
    <row r="99" spans="1:17" s="18" customFormat="1" ht="15.75">
      <c r="A99" s="19"/>
      <c r="B99" s="19"/>
      <c r="C99" s="7" t="s">
        <v>6</v>
      </c>
      <c r="D99" s="15">
        <f>SUM(D95:D98)</f>
        <v>143</v>
      </c>
      <c r="E99" s="15">
        <f>SUM(E95:E98)</f>
        <v>143</v>
      </c>
      <c r="F99" s="16">
        <v>1</v>
      </c>
      <c r="G99" s="15">
        <f t="shared" ref="G99:O99" si="18">SUM(G95:G98)</f>
        <v>15</v>
      </c>
      <c r="H99" s="15">
        <f t="shared" si="18"/>
        <v>15</v>
      </c>
      <c r="I99" s="15">
        <f t="shared" si="18"/>
        <v>22</v>
      </c>
      <c r="J99" s="15">
        <f t="shared" si="18"/>
        <v>39</v>
      </c>
      <c r="K99" s="15">
        <f t="shared" si="18"/>
        <v>39</v>
      </c>
      <c r="L99" s="15">
        <f t="shared" si="18"/>
        <v>13</v>
      </c>
      <c r="M99" s="15">
        <f t="shared" si="18"/>
        <v>0</v>
      </c>
      <c r="N99" s="15">
        <f t="shared" si="18"/>
        <v>0</v>
      </c>
      <c r="O99" s="15">
        <f t="shared" si="18"/>
        <v>0</v>
      </c>
      <c r="P99" s="15">
        <f t="shared" si="12"/>
        <v>747</v>
      </c>
      <c r="Q99" s="17">
        <f>P99*12.5/143</f>
        <v>65.2972027972028</v>
      </c>
    </row>
    <row r="100" spans="1:17" s="18" customFormat="1" ht="15.75">
      <c r="A100" s="19"/>
      <c r="B100" s="7" t="s">
        <v>65</v>
      </c>
      <c r="C100" s="7" t="s">
        <v>66</v>
      </c>
      <c r="D100" s="15" t="s">
        <v>67</v>
      </c>
      <c r="E100" s="15" t="s">
        <v>68</v>
      </c>
      <c r="F100" s="16">
        <v>1</v>
      </c>
      <c r="G100" s="15">
        <f>G81+G86+G90+G94+G99</f>
        <v>79</v>
      </c>
      <c r="H100" s="15">
        <f t="shared" ref="H100:O100" si="19">H81+H86+H90+H94+H99</f>
        <v>93</v>
      </c>
      <c r="I100" s="15">
        <f t="shared" si="19"/>
        <v>154</v>
      </c>
      <c r="J100" s="15">
        <f t="shared" si="19"/>
        <v>187</v>
      </c>
      <c r="K100" s="15">
        <f t="shared" si="19"/>
        <v>141</v>
      </c>
      <c r="L100" s="15">
        <f t="shared" si="19"/>
        <v>59</v>
      </c>
      <c r="M100" s="15">
        <f t="shared" si="19"/>
        <v>2</v>
      </c>
      <c r="N100" s="15">
        <f t="shared" si="19"/>
        <v>0</v>
      </c>
      <c r="O100" s="15">
        <f t="shared" si="19"/>
        <v>0</v>
      </c>
      <c r="P100" s="15">
        <f t="shared" ref="P100" si="20">G100*8+H100*7+I100*6+J100*5+K100*4+L100*3+M100*2+N100*1+O100*0</f>
        <v>3887</v>
      </c>
      <c r="Q100" s="17">
        <f>P100*12.5/715</f>
        <v>67.954545454545453</v>
      </c>
    </row>
    <row r="101" spans="1:17" s="18" customFormat="1"/>
    <row r="103" spans="1:17" ht="26.25">
      <c r="A103" s="20" t="s">
        <v>7</v>
      </c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1:17" ht="26.25">
      <c r="A104" s="20" t="s">
        <v>8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26.25">
      <c r="A105" s="20" t="s">
        <v>69</v>
      </c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5.75">
      <c r="A106" s="1" t="s">
        <v>9</v>
      </c>
      <c r="B106" s="1"/>
      <c r="C106" s="2" t="s">
        <v>10</v>
      </c>
      <c r="D106" s="1"/>
    </row>
    <row r="107" spans="1:17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</row>
    <row r="108" spans="1:17" ht="15.75">
      <c r="A108" s="3"/>
    </row>
    <row r="109" spans="1:17" ht="15.75">
      <c r="A109" s="4">
        <v>1</v>
      </c>
      <c r="B109" s="4">
        <v>2</v>
      </c>
      <c r="C109" s="4">
        <v>3</v>
      </c>
      <c r="D109" s="4">
        <v>4</v>
      </c>
      <c r="E109" s="4">
        <v>5</v>
      </c>
      <c r="F109" s="4">
        <v>6</v>
      </c>
      <c r="G109" s="4">
        <v>7</v>
      </c>
      <c r="H109" s="4">
        <v>8</v>
      </c>
      <c r="I109" s="4">
        <v>9</v>
      </c>
      <c r="J109" s="4">
        <v>10</v>
      </c>
      <c r="K109" s="4">
        <v>11</v>
      </c>
      <c r="L109" s="4">
        <v>12</v>
      </c>
      <c r="M109" s="4">
        <v>13</v>
      </c>
      <c r="N109" s="4">
        <v>14</v>
      </c>
      <c r="O109" s="4">
        <v>15</v>
      </c>
      <c r="P109" s="4">
        <v>16</v>
      </c>
      <c r="Q109" s="4">
        <v>17</v>
      </c>
    </row>
    <row r="110" spans="1:17" ht="31.5">
      <c r="A110" s="5" t="s">
        <v>11</v>
      </c>
      <c r="B110" s="6" t="s">
        <v>12</v>
      </c>
      <c r="C110" s="6" t="s">
        <v>13</v>
      </c>
      <c r="D110" s="6" t="s">
        <v>14</v>
      </c>
      <c r="E110" s="6" t="s">
        <v>15</v>
      </c>
      <c r="F110" s="6" t="s">
        <v>16</v>
      </c>
      <c r="G110" s="6" t="s">
        <v>5</v>
      </c>
      <c r="H110" s="6" t="s">
        <v>2</v>
      </c>
      <c r="I110" s="6" t="s">
        <v>3</v>
      </c>
      <c r="J110" s="6" t="s">
        <v>4</v>
      </c>
      <c r="K110" s="6" t="s">
        <v>1</v>
      </c>
      <c r="L110" s="6" t="s">
        <v>0</v>
      </c>
      <c r="M110" s="6" t="s">
        <v>17</v>
      </c>
      <c r="N110" s="6" t="s">
        <v>18</v>
      </c>
      <c r="O110" s="6" t="s">
        <v>19</v>
      </c>
      <c r="P110" s="6" t="s">
        <v>20</v>
      </c>
      <c r="Q110" s="7" t="s">
        <v>21</v>
      </c>
    </row>
    <row r="111" spans="1:17" ht="15.75">
      <c r="A111" s="5">
        <v>1</v>
      </c>
      <c r="B111" s="6" t="s">
        <v>65</v>
      </c>
      <c r="C111" s="6" t="s">
        <v>66</v>
      </c>
      <c r="D111" s="4" t="s">
        <v>67</v>
      </c>
      <c r="E111" s="4" t="s">
        <v>68</v>
      </c>
      <c r="F111" s="8">
        <v>1</v>
      </c>
      <c r="G111" s="4">
        <v>79</v>
      </c>
      <c r="H111" s="4">
        <v>93</v>
      </c>
      <c r="I111" s="4">
        <v>154</v>
      </c>
      <c r="J111" s="4">
        <v>187</v>
      </c>
      <c r="K111" s="4">
        <v>141</v>
      </c>
      <c r="L111" s="4">
        <v>59</v>
      </c>
      <c r="M111" s="4">
        <v>2</v>
      </c>
      <c r="N111" s="4">
        <v>0</v>
      </c>
      <c r="O111" s="4">
        <v>0</v>
      </c>
      <c r="P111" s="4">
        <v>3887</v>
      </c>
      <c r="Q111" s="9">
        <v>67.954545454545453</v>
      </c>
    </row>
  </sheetData>
  <mergeCells count="24">
    <mergeCell ref="A39:Q39"/>
    <mergeCell ref="A71:Q71"/>
    <mergeCell ref="A73:Q73"/>
    <mergeCell ref="A54:Q54"/>
    <mergeCell ref="A55:Q55"/>
    <mergeCell ref="A56:Q56"/>
    <mergeCell ref="A58:Q58"/>
    <mergeCell ref="A69:Q69"/>
    <mergeCell ref="A70:Q70"/>
    <mergeCell ref="A21:Q21"/>
    <mergeCell ref="A22:Q22"/>
    <mergeCell ref="A24:Q24"/>
    <mergeCell ref="A37:Q37"/>
    <mergeCell ref="A38:Q38"/>
    <mergeCell ref="A1:Q1"/>
    <mergeCell ref="A2:Q2"/>
    <mergeCell ref="A3:Q3"/>
    <mergeCell ref="A5:Q5"/>
    <mergeCell ref="A20:Q20"/>
    <mergeCell ref="A103:Q103"/>
    <mergeCell ref="A104:Q104"/>
    <mergeCell ref="A105:Q105"/>
    <mergeCell ref="A107:Q107"/>
    <mergeCell ref="A41:Q41"/>
  </mergeCells>
  <pageMargins left="0.45" right="0.45" top="0.75" bottom="0.75" header="0.3" footer="0.3"/>
  <pageSetup paperSize="9" scale="8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</dc:creator>
  <cp:lastModifiedBy>K.V</cp:lastModifiedBy>
  <cp:lastPrinted>2015-07-23T07:54:01Z</cp:lastPrinted>
  <dcterms:created xsi:type="dcterms:W3CDTF">2015-05-29T09:25:18Z</dcterms:created>
  <dcterms:modified xsi:type="dcterms:W3CDTF">2019-07-27T08:41:14Z</dcterms:modified>
</cp:coreProperties>
</file>