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7995"/>
  </bookViews>
  <sheets>
    <sheet name="CLASS - XII " sheetId="4" r:id="rId1"/>
  </sheets>
  <calcPr calcId="145621"/>
</workbook>
</file>

<file path=xl/calcChain.xml><?xml version="1.0" encoding="utf-8"?>
<calcChain xmlns="http://schemas.openxmlformats.org/spreadsheetml/2006/main">
  <c r="H81" i="4"/>
  <c r="I81"/>
  <c r="J81"/>
  <c r="K81"/>
  <c r="L81"/>
  <c r="M81"/>
  <c r="N81"/>
  <c r="O81"/>
  <c r="H82"/>
  <c r="I82"/>
  <c r="J82"/>
  <c r="K82"/>
  <c r="L82"/>
  <c r="M82"/>
  <c r="N82"/>
  <c r="O82"/>
  <c r="G82"/>
  <c r="G81"/>
  <c r="E82"/>
  <c r="E81"/>
  <c r="D81"/>
  <c r="D82"/>
  <c r="Q68" l="1"/>
  <c r="Q51"/>
  <c r="Q33"/>
  <c r="Q14"/>
  <c r="H94"/>
  <c r="I94"/>
  <c r="J94"/>
  <c r="K94"/>
  <c r="L94"/>
  <c r="M94"/>
  <c r="N94"/>
  <c r="O94"/>
  <c r="H93"/>
  <c r="I93"/>
  <c r="J93"/>
  <c r="K93"/>
  <c r="L93"/>
  <c r="M93"/>
  <c r="N93"/>
  <c r="O93"/>
  <c r="G93"/>
  <c r="E93"/>
  <c r="D93"/>
  <c r="H92"/>
  <c r="I92"/>
  <c r="J92"/>
  <c r="K92"/>
  <c r="L92"/>
  <c r="M92"/>
  <c r="N92"/>
  <c r="O92"/>
  <c r="G92"/>
  <c r="E92"/>
  <c r="D92"/>
  <c r="H91"/>
  <c r="I91"/>
  <c r="J91"/>
  <c r="K91"/>
  <c r="L91"/>
  <c r="M91"/>
  <c r="N91"/>
  <c r="O91"/>
  <c r="G91"/>
  <c r="E91"/>
  <c r="D91"/>
  <c r="H90"/>
  <c r="I90"/>
  <c r="J90"/>
  <c r="K90"/>
  <c r="L90"/>
  <c r="M90"/>
  <c r="N90"/>
  <c r="O90"/>
  <c r="G90"/>
  <c r="E90"/>
  <c r="D90"/>
  <c r="H89"/>
  <c r="I89"/>
  <c r="J89"/>
  <c r="K89"/>
  <c r="L89"/>
  <c r="M89"/>
  <c r="N89"/>
  <c r="O89"/>
  <c r="G89"/>
  <c r="E89"/>
  <c r="D89"/>
  <c r="H88"/>
  <c r="I88"/>
  <c r="J88"/>
  <c r="K88"/>
  <c r="L88"/>
  <c r="M88"/>
  <c r="N88"/>
  <c r="O88"/>
  <c r="G88"/>
  <c r="E88"/>
  <c r="D88"/>
  <c r="H87"/>
  <c r="I87"/>
  <c r="J87"/>
  <c r="K87"/>
  <c r="L87"/>
  <c r="M87"/>
  <c r="N87"/>
  <c r="O87"/>
  <c r="G87"/>
  <c r="E87"/>
  <c r="D87"/>
  <c r="H85"/>
  <c r="I85"/>
  <c r="J85"/>
  <c r="K85"/>
  <c r="L85"/>
  <c r="M85"/>
  <c r="N85"/>
  <c r="O85"/>
  <c r="G85"/>
  <c r="E85"/>
  <c r="D85"/>
  <c r="H86"/>
  <c r="I86"/>
  <c r="J86"/>
  <c r="K86"/>
  <c r="L86"/>
  <c r="M86"/>
  <c r="N86"/>
  <c r="O86"/>
  <c r="G86"/>
  <c r="E86"/>
  <c r="D86"/>
  <c r="H84"/>
  <c r="I84"/>
  <c r="J84"/>
  <c r="K84"/>
  <c r="L84"/>
  <c r="M84"/>
  <c r="N84"/>
  <c r="O84"/>
  <c r="G84"/>
  <c r="E84"/>
  <c r="D84"/>
  <c r="H83"/>
  <c r="I83"/>
  <c r="J83"/>
  <c r="K83"/>
  <c r="L83"/>
  <c r="M83"/>
  <c r="N83"/>
  <c r="O83"/>
  <c r="G83"/>
  <c r="E83"/>
  <c r="D83"/>
  <c r="H80"/>
  <c r="I80"/>
  <c r="J80"/>
  <c r="K80"/>
  <c r="L80"/>
  <c r="M80"/>
  <c r="N80"/>
  <c r="O80"/>
  <c r="G80"/>
  <c r="E80"/>
  <c r="D80"/>
  <c r="H79"/>
  <c r="I79"/>
  <c r="J79"/>
  <c r="K79"/>
  <c r="L79"/>
  <c r="M79"/>
  <c r="N79"/>
  <c r="O79"/>
  <c r="G79"/>
  <c r="E79"/>
  <c r="D79"/>
  <c r="H78"/>
  <c r="I78"/>
  <c r="J78"/>
  <c r="K78"/>
  <c r="L78"/>
  <c r="M78"/>
  <c r="N78"/>
  <c r="O78"/>
  <c r="G78"/>
  <c r="E78"/>
  <c r="D78"/>
  <c r="F94" l="1"/>
  <c r="O68"/>
  <c r="N68"/>
  <c r="M68"/>
  <c r="L68"/>
  <c r="K68"/>
  <c r="J68"/>
  <c r="I68"/>
  <c r="H68"/>
  <c r="G68"/>
  <c r="O51"/>
  <c r="N51"/>
  <c r="M51"/>
  <c r="L51"/>
  <c r="K51"/>
  <c r="J51"/>
  <c r="I51"/>
  <c r="H51"/>
  <c r="G51"/>
  <c r="O33"/>
  <c r="N33"/>
  <c r="M33"/>
  <c r="L33"/>
  <c r="K33"/>
  <c r="J33"/>
  <c r="I33"/>
  <c r="H33"/>
  <c r="G33"/>
  <c r="O14"/>
  <c r="N14"/>
  <c r="M14"/>
  <c r="L14"/>
  <c r="K14"/>
  <c r="J14"/>
  <c r="I14"/>
  <c r="H14"/>
  <c r="G14"/>
  <c r="F90" l="1"/>
  <c r="F81"/>
  <c r="F85"/>
  <c r="F89"/>
  <c r="F93"/>
  <c r="F79"/>
  <c r="F83"/>
  <c r="F86"/>
  <c r="F82"/>
  <c r="F78"/>
  <c r="F92"/>
  <c r="F88"/>
  <c r="F84"/>
  <c r="F80"/>
  <c r="P93"/>
  <c r="Q93" s="1"/>
  <c r="P88"/>
  <c r="Q88" s="1"/>
  <c r="P87"/>
  <c r="Q87" s="1"/>
  <c r="P84"/>
  <c r="Q84" s="1"/>
  <c r="P83"/>
  <c r="Q83" s="1"/>
  <c r="P81"/>
  <c r="Q81" s="1"/>
  <c r="P80"/>
  <c r="Q80" s="1"/>
  <c r="P79"/>
  <c r="Q79" s="1"/>
  <c r="F91"/>
  <c r="F87"/>
  <c r="P92"/>
  <c r="Q92" s="1"/>
  <c r="P91"/>
  <c r="Q91" s="1"/>
  <c r="P89"/>
  <c r="Q89" s="1"/>
  <c r="P85"/>
  <c r="Q85" s="1"/>
  <c r="P90"/>
  <c r="Q90" s="1"/>
  <c r="P86"/>
  <c r="Q86" s="1"/>
  <c r="P82"/>
  <c r="Q82" s="1"/>
  <c r="P68"/>
  <c r="P51"/>
  <c r="P33"/>
  <c r="P14"/>
  <c r="P78"/>
  <c r="Q78" s="1"/>
  <c r="G94"/>
  <c r="P94" l="1"/>
  <c r="Q94" s="1"/>
</calcChain>
</file>

<file path=xl/sharedStrings.xml><?xml version="1.0" encoding="utf-8"?>
<sst xmlns="http://schemas.openxmlformats.org/spreadsheetml/2006/main" count="196" uniqueCount="74">
  <si>
    <t>Sl. No.</t>
  </si>
  <si>
    <t>Subject</t>
  </si>
  <si>
    <t>Total Appeared</t>
  </si>
  <si>
    <t>Total Qualified</t>
  </si>
  <si>
    <t>Overall Pass %</t>
  </si>
  <si>
    <t>A1</t>
  </si>
  <si>
    <t>A2</t>
  </si>
  <si>
    <t>B1</t>
  </si>
  <si>
    <t>B2</t>
  </si>
  <si>
    <t>C1</t>
  </si>
  <si>
    <t>C2</t>
  </si>
  <si>
    <t>English</t>
  </si>
  <si>
    <t>Hindi</t>
  </si>
  <si>
    <t>Mathematics</t>
  </si>
  <si>
    <t xml:space="preserve">Teacher Name </t>
  </si>
  <si>
    <t>P.I</t>
  </si>
  <si>
    <t xml:space="preserve">Delhi </t>
  </si>
  <si>
    <t xml:space="preserve">NAME OF REGION: </t>
  </si>
  <si>
    <t>KENDRIYA VIDYALAYA, ORDNANCE FACTORY, MURADNAGAR, GHAZIABAD</t>
  </si>
  <si>
    <t xml:space="preserve">(CLASS- XII -A ) </t>
  </si>
  <si>
    <t>D1</t>
  </si>
  <si>
    <t>D2</t>
  </si>
  <si>
    <t>E</t>
  </si>
  <si>
    <t xml:space="preserve">N X W. </t>
  </si>
  <si>
    <t xml:space="preserve">Mrs. Tasneem Jahan </t>
  </si>
  <si>
    <t xml:space="preserve">CLASS XII – Subject wise Result Analysis (Teacher wise PI) </t>
  </si>
  <si>
    <t xml:space="preserve">Physics </t>
  </si>
  <si>
    <t xml:space="preserve">Chemistry </t>
  </si>
  <si>
    <t xml:space="preserve">Mrs. Richa Mehta </t>
  </si>
  <si>
    <t xml:space="preserve">Biology </t>
  </si>
  <si>
    <t xml:space="preserve">Total </t>
  </si>
  <si>
    <t xml:space="preserve">(CLASS- XII -B ) </t>
  </si>
  <si>
    <t xml:space="preserve">Computer Sc. </t>
  </si>
  <si>
    <t xml:space="preserve">Mrs. Khushboo Aggarwal </t>
  </si>
  <si>
    <t xml:space="preserve">(CLASS- XII -C ) </t>
  </si>
  <si>
    <t xml:space="preserve">Economics </t>
  </si>
  <si>
    <t xml:space="preserve">Mr. Ashok Kumar </t>
  </si>
  <si>
    <t>B.St</t>
  </si>
  <si>
    <t xml:space="preserve">Accountancy </t>
  </si>
  <si>
    <t xml:space="preserve">(CLASS- XII -A,B,C , D) </t>
  </si>
  <si>
    <t xml:space="preserve">Mr. Jitendra Kumar </t>
  </si>
  <si>
    <t xml:space="preserve">Mrs. Poonam Tyagi </t>
  </si>
  <si>
    <t xml:space="preserve">Mrs. Rekha Sharma </t>
  </si>
  <si>
    <t xml:space="preserve">(CLASS- XII -D ) </t>
  </si>
  <si>
    <t xml:space="preserve">Maths </t>
  </si>
  <si>
    <t xml:space="preserve">Mr. I.S. Jha </t>
  </si>
  <si>
    <t>History</t>
  </si>
  <si>
    <t xml:space="preserve">Mr. V.K. Dubey </t>
  </si>
  <si>
    <t xml:space="preserve">Geography </t>
  </si>
  <si>
    <t xml:space="preserve">Mr. Babu Lal </t>
  </si>
  <si>
    <t xml:space="preserve">Mrs. Khushboo Aggrwal (B) </t>
  </si>
  <si>
    <t xml:space="preserve">Mr. Ashok (C, D) </t>
  </si>
  <si>
    <t xml:space="preserve">Mrs. Rekha (c) </t>
  </si>
  <si>
    <t xml:space="preserve">History </t>
  </si>
  <si>
    <t xml:space="preserve">Mr. V.K. Dubey (D) </t>
  </si>
  <si>
    <t xml:space="preserve">Mr. Babu Lal (D) </t>
  </si>
  <si>
    <t>Session Ending Examination- 2017</t>
  </si>
  <si>
    <t xml:space="preserve">Mrs. Tasneem </t>
  </si>
  <si>
    <t xml:space="preserve">Mr. S.K. Sharma </t>
  </si>
  <si>
    <t xml:space="preserve">Mr. D.C. Bhatt </t>
  </si>
  <si>
    <t>Mr. Narender Kumar</t>
  </si>
  <si>
    <t xml:space="preserve">Mr. Ajay Kumar </t>
  </si>
  <si>
    <t>Mrs. Tasneem Jahan (A,B,C,D)</t>
  </si>
  <si>
    <t>Mrs. Poonam Tyagi  (A,C)</t>
  </si>
  <si>
    <t>Mr. Ajay Kumar (D)</t>
  </si>
  <si>
    <t xml:space="preserve">Mrs. Richa Mehta (A) </t>
  </si>
  <si>
    <t xml:space="preserve">Mr. Jitender Kumar (B) </t>
  </si>
  <si>
    <t xml:space="preserve">Mr. Narender Kumar (A) </t>
  </si>
  <si>
    <t xml:space="preserve">Mrs. Rekha (C) </t>
  </si>
  <si>
    <t xml:space="preserve">Mr. S.K. Tewatia </t>
  </si>
  <si>
    <t>Mr. S. K. Tewatia (A)</t>
  </si>
  <si>
    <t xml:space="preserve">Mr. D.C. Bhatt (B) </t>
  </si>
  <si>
    <t xml:space="preserve">Mr. I.S Jha (B) </t>
  </si>
  <si>
    <t xml:space="preserve">Mr. S. K. Sharma (A,C )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</si>
</sst>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3" fillId="2" borderId="0" xfId="0" applyFont="1" applyFill="1" applyAlignmen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4"/>
  <sheetViews>
    <sheetView tabSelected="1" topLeftCell="A61" workbookViewId="0">
      <selection activeCell="I110" sqref="I110"/>
    </sheetView>
  </sheetViews>
  <sheetFormatPr defaultRowHeight="15"/>
  <cols>
    <col min="1" max="1" width="8.42578125" style="1" customWidth="1"/>
    <col min="2" max="2" width="15.140625" style="1" customWidth="1"/>
    <col min="3" max="3" width="23.85546875" style="1" customWidth="1"/>
    <col min="4" max="4" width="12.140625" style="1" customWidth="1"/>
    <col min="5" max="5" width="12" style="1" customWidth="1"/>
    <col min="6" max="6" width="12.5703125" style="1" customWidth="1"/>
    <col min="7" max="15" width="6" style="1" customWidth="1"/>
    <col min="16" max="16" width="9.7109375" style="1" customWidth="1"/>
    <col min="17" max="17" width="11.85546875" style="1" bestFit="1" customWidth="1"/>
    <col min="18" max="16384" width="9.140625" style="1"/>
  </cols>
  <sheetData>
    <row r="1" spans="1:17" ht="26.25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26.25">
      <c r="A2" s="16" t="s">
        <v>56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6.25">
      <c r="A3" s="16" t="s">
        <v>19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5.75">
      <c r="A4" s="2" t="s">
        <v>17</v>
      </c>
      <c r="B4" s="2"/>
      <c r="C4" s="3" t="s">
        <v>16</v>
      </c>
      <c r="D4" s="2"/>
    </row>
    <row r="5" spans="1:17" ht="15.75">
      <c r="A5" s="15" t="s">
        <v>25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5.75">
      <c r="A6" s="4"/>
    </row>
    <row r="7" spans="1:17" ht="31.5" customHeight="1">
      <c r="A7" s="5" t="s">
        <v>0</v>
      </c>
      <c r="B7" s="6" t="s">
        <v>1</v>
      </c>
      <c r="C7" s="6" t="s">
        <v>14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20</v>
      </c>
      <c r="N7" s="6" t="s">
        <v>21</v>
      </c>
      <c r="O7" s="6" t="s">
        <v>22</v>
      </c>
      <c r="P7" s="6" t="s">
        <v>23</v>
      </c>
      <c r="Q7" s="6" t="s">
        <v>15</v>
      </c>
    </row>
    <row r="8" spans="1:17" ht="15.75" customHeight="1">
      <c r="A8" s="5">
        <v>1</v>
      </c>
      <c r="B8" s="6" t="s">
        <v>11</v>
      </c>
      <c r="C8" s="6" t="s">
        <v>57</v>
      </c>
      <c r="D8" s="7">
        <v>41</v>
      </c>
      <c r="E8" s="7">
        <v>41</v>
      </c>
      <c r="F8" s="8">
        <v>1</v>
      </c>
      <c r="G8" s="7">
        <v>2</v>
      </c>
      <c r="H8" s="7">
        <v>5</v>
      </c>
      <c r="I8" s="7">
        <v>12</v>
      </c>
      <c r="J8" s="7">
        <v>6</v>
      </c>
      <c r="K8" s="7">
        <v>4</v>
      </c>
      <c r="L8" s="7">
        <v>4</v>
      </c>
      <c r="M8" s="7">
        <v>3</v>
      </c>
      <c r="N8" s="7">
        <v>5</v>
      </c>
      <c r="O8" s="7">
        <v>0</v>
      </c>
      <c r="P8" s="7">
        <v>192</v>
      </c>
      <c r="Q8" s="9">
        <v>58.536585365853661</v>
      </c>
    </row>
    <row r="9" spans="1:17" ht="15.75" customHeight="1">
      <c r="A9" s="5">
        <v>2</v>
      </c>
      <c r="B9" s="6" t="s">
        <v>12</v>
      </c>
      <c r="C9" s="6" t="s">
        <v>41</v>
      </c>
      <c r="D9" s="7">
        <v>36</v>
      </c>
      <c r="E9" s="7">
        <v>36</v>
      </c>
      <c r="F9" s="8">
        <v>1</v>
      </c>
      <c r="G9" s="7">
        <v>9</v>
      </c>
      <c r="H9" s="7">
        <v>8</v>
      </c>
      <c r="I9" s="7">
        <v>1</v>
      </c>
      <c r="J9" s="7">
        <v>9</v>
      </c>
      <c r="K9" s="7">
        <v>4</v>
      </c>
      <c r="L9" s="7">
        <v>4</v>
      </c>
      <c r="M9" s="7">
        <v>1</v>
      </c>
      <c r="N9" s="7">
        <v>0</v>
      </c>
      <c r="O9" s="7">
        <v>0</v>
      </c>
      <c r="P9" s="7">
        <v>209</v>
      </c>
      <c r="Q9" s="9">
        <v>72.569444444444443</v>
      </c>
    </row>
    <row r="10" spans="1:17" ht="15.75" customHeight="1">
      <c r="A10" s="5">
        <v>3</v>
      </c>
      <c r="B10" s="6" t="s">
        <v>13</v>
      </c>
      <c r="C10" s="6" t="s">
        <v>58</v>
      </c>
      <c r="D10" s="7">
        <v>32</v>
      </c>
      <c r="E10" s="7">
        <v>31</v>
      </c>
      <c r="F10" s="8">
        <v>0.97</v>
      </c>
      <c r="G10" s="7">
        <v>1</v>
      </c>
      <c r="H10" s="7">
        <v>2</v>
      </c>
      <c r="I10" s="7">
        <v>6</v>
      </c>
      <c r="J10" s="7">
        <v>1</v>
      </c>
      <c r="K10" s="7">
        <v>8</v>
      </c>
      <c r="L10" s="7">
        <v>4</v>
      </c>
      <c r="M10" s="7">
        <v>6</v>
      </c>
      <c r="N10" s="7">
        <v>3</v>
      </c>
      <c r="O10" s="7">
        <v>1</v>
      </c>
      <c r="P10" s="7">
        <v>122</v>
      </c>
      <c r="Q10" s="9">
        <v>47.65625</v>
      </c>
    </row>
    <row r="11" spans="1:17" ht="15.75" customHeight="1">
      <c r="A11" s="5">
        <v>4</v>
      </c>
      <c r="B11" s="6" t="s">
        <v>26</v>
      </c>
      <c r="C11" s="6" t="s">
        <v>69</v>
      </c>
      <c r="D11" s="7">
        <v>41</v>
      </c>
      <c r="E11" s="7">
        <v>41</v>
      </c>
      <c r="F11" s="8">
        <v>1</v>
      </c>
      <c r="G11" s="7">
        <v>1</v>
      </c>
      <c r="H11" s="7">
        <v>6</v>
      </c>
      <c r="I11" s="7">
        <v>3</v>
      </c>
      <c r="J11" s="7">
        <v>9</v>
      </c>
      <c r="K11" s="7">
        <v>11</v>
      </c>
      <c r="L11" s="7">
        <v>9</v>
      </c>
      <c r="M11" s="7">
        <v>0</v>
      </c>
      <c r="N11" s="7">
        <v>2</v>
      </c>
      <c r="O11" s="7">
        <v>0</v>
      </c>
      <c r="P11" s="7">
        <v>186</v>
      </c>
      <c r="Q11" s="9">
        <v>56.707317073170735</v>
      </c>
    </row>
    <row r="12" spans="1:17" ht="15.75" customHeight="1">
      <c r="A12" s="5">
        <v>5</v>
      </c>
      <c r="B12" s="6" t="s">
        <v>27</v>
      </c>
      <c r="C12" s="6" t="s">
        <v>28</v>
      </c>
      <c r="D12" s="7">
        <v>41</v>
      </c>
      <c r="E12" s="7">
        <v>41</v>
      </c>
      <c r="F12" s="8">
        <v>1</v>
      </c>
      <c r="G12" s="7">
        <v>2</v>
      </c>
      <c r="H12" s="7">
        <v>4</v>
      </c>
      <c r="I12" s="7">
        <v>11</v>
      </c>
      <c r="J12" s="7">
        <v>7</v>
      </c>
      <c r="K12" s="7">
        <v>10</v>
      </c>
      <c r="L12" s="7">
        <v>2</v>
      </c>
      <c r="M12" s="7">
        <v>2</v>
      </c>
      <c r="N12" s="7">
        <v>3</v>
      </c>
      <c r="O12" s="7">
        <v>0</v>
      </c>
      <c r="P12" s="7">
        <v>198</v>
      </c>
      <c r="Q12" s="9">
        <v>60.365853658536587</v>
      </c>
    </row>
    <row r="13" spans="1:17" ht="15.75" customHeight="1">
      <c r="A13" s="5">
        <v>6</v>
      </c>
      <c r="B13" s="6" t="s">
        <v>29</v>
      </c>
      <c r="C13" s="6" t="s">
        <v>60</v>
      </c>
      <c r="D13" s="7">
        <v>14</v>
      </c>
      <c r="E13" s="7">
        <v>14</v>
      </c>
      <c r="F13" s="8">
        <v>1</v>
      </c>
      <c r="G13" s="7">
        <v>1</v>
      </c>
      <c r="H13" s="7">
        <v>0</v>
      </c>
      <c r="I13" s="7">
        <v>1</v>
      </c>
      <c r="J13" s="7">
        <v>4</v>
      </c>
      <c r="K13" s="7">
        <v>2</v>
      </c>
      <c r="L13" s="7">
        <v>1</v>
      </c>
      <c r="M13" s="7">
        <v>2</v>
      </c>
      <c r="N13" s="7">
        <v>3</v>
      </c>
      <c r="O13" s="7">
        <v>0</v>
      </c>
      <c r="P13" s="7">
        <v>52</v>
      </c>
      <c r="Q13" s="9">
        <v>46.428571428571431</v>
      </c>
    </row>
    <row r="14" spans="1:17" ht="15.75" customHeight="1">
      <c r="A14" s="5"/>
      <c r="B14" s="6"/>
      <c r="C14" s="6" t="s">
        <v>30</v>
      </c>
      <c r="D14" s="7"/>
      <c r="E14" s="7"/>
      <c r="F14" s="7"/>
      <c r="G14" s="7">
        <f t="shared" ref="G14:O14" si="0">SUM(G8:G13)</f>
        <v>16</v>
      </c>
      <c r="H14" s="7">
        <f t="shared" si="0"/>
        <v>25</v>
      </c>
      <c r="I14" s="7">
        <f t="shared" si="0"/>
        <v>34</v>
      </c>
      <c r="J14" s="7">
        <f t="shared" si="0"/>
        <v>36</v>
      </c>
      <c r="K14" s="7">
        <f t="shared" si="0"/>
        <v>39</v>
      </c>
      <c r="L14" s="7">
        <f t="shared" si="0"/>
        <v>24</v>
      </c>
      <c r="M14" s="7">
        <f t="shared" si="0"/>
        <v>14</v>
      </c>
      <c r="N14" s="7">
        <f t="shared" si="0"/>
        <v>16</v>
      </c>
      <c r="O14" s="7">
        <f t="shared" si="0"/>
        <v>1</v>
      </c>
      <c r="P14" s="7">
        <f t="shared" ref="P14" si="1">G14*8+H14*7+I14*6+J14*5+K14*4+L14*3+M14*2+N14*1+O14*0</f>
        <v>959</v>
      </c>
      <c r="Q14" s="9">
        <f>P14*2.5/41</f>
        <v>58.475609756097562</v>
      </c>
    </row>
    <row r="20" spans="1:17" ht="26.25">
      <c r="A20" s="16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26.25">
      <c r="A21" s="16" t="s">
        <v>56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26.25">
      <c r="A22" s="16" t="s">
        <v>31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" t="s">
        <v>17</v>
      </c>
      <c r="B23" s="2"/>
      <c r="C23" s="3" t="s">
        <v>16</v>
      </c>
      <c r="D23" s="2"/>
    </row>
    <row r="24" spans="1:17" ht="15.75">
      <c r="A24" s="15" t="s">
        <v>25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5.75">
      <c r="A25" s="4"/>
    </row>
    <row r="26" spans="1:17" ht="15.75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  <c r="G26" s="7">
        <v>7</v>
      </c>
      <c r="H26" s="7">
        <v>8</v>
      </c>
      <c r="I26" s="7">
        <v>9</v>
      </c>
      <c r="J26" s="7">
        <v>10</v>
      </c>
      <c r="K26" s="7">
        <v>11</v>
      </c>
      <c r="L26" s="7">
        <v>12</v>
      </c>
      <c r="M26" s="7">
        <v>13</v>
      </c>
      <c r="N26" s="7">
        <v>14</v>
      </c>
      <c r="O26" s="7">
        <v>15</v>
      </c>
      <c r="P26" s="7">
        <v>16</v>
      </c>
      <c r="Q26" s="7">
        <v>17</v>
      </c>
    </row>
    <row r="27" spans="1:17" ht="31.5">
      <c r="A27" s="5" t="s">
        <v>0</v>
      </c>
      <c r="B27" s="6" t="s">
        <v>1</v>
      </c>
      <c r="C27" s="6" t="s">
        <v>14</v>
      </c>
      <c r="D27" s="6" t="s">
        <v>2</v>
      </c>
      <c r="E27" s="6" t="s">
        <v>3</v>
      </c>
      <c r="F27" s="6" t="s">
        <v>4</v>
      </c>
      <c r="G27" s="6" t="s">
        <v>5</v>
      </c>
      <c r="H27" s="6" t="s">
        <v>6</v>
      </c>
      <c r="I27" s="6" t="s">
        <v>7</v>
      </c>
      <c r="J27" s="6" t="s">
        <v>8</v>
      </c>
      <c r="K27" s="6" t="s">
        <v>9</v>
      </c>
      <c r="L27" s="6" t="s">
        <v>10</v>
      </c>
      <c r="M27" s="6" t="s">
        <v>20</v>
      </c>
      <c r="N27" s="6" t="s">
        <v>21</v>
      </c>
      <c r="O27" s="6" t="s">
        <v>22</v>
      </c>
      <c r="P27" s="6" t="s">
        <v>23</v>
      </c>
      <c r="Q27" s="6" t="s">
        <v>15</v>
      </c>
    </row>
    <row r="28" spans="1:17" ht="15.75">
      <c r="A28" s="5">
        <v>1</v>
      </c>
      <c r="B28" s="6" t="s">
        <v>11</v>
      </c>
      <c r="C28" s="6" t="s">
        <v>24</v>
      </c>
      <c r="D28" s="7">
        <v>32</v>
      </c>
      <c r="E28" s="7">
        <v>32</v>
      </c>
      <c r="F28" s="8">
        <v>1</v>
      </c>
      <c r="G28" s="7">
        <v>5</v>
      </c>
      <c r="H28" s="7">
        <v>6</v>
      </c>
      <c r="I28" s="7">
        <v>2</v>
      </c>
      <c r="J28" s="7">
        <v>7</v>
      </c>
      <c r="K28" s="7">
        <v>7</v>
      </c>
      <c r="L28" s="7">
        <v>3</v>
      </c>
      <c r="M28" s="7">
        <v>2</v>
      </c>
      <c r="N28" s="7">
        <v>0</v>
      </c>
      <c r="O28" s="7">
        <v>0</v>
      </c>
      <c r="P28" s="7">
        <v>170</v>
      </c>
      <c r="Q28" s="9">
        <v>66.40625</v>
      </c>
    </row>
    <row r="29" spans="1:17" ht="15.75">
      <c r="A29" s="5">
        <v>2</v>
      </c>
      <c r="B29" s="6" t="s">
        <v>13</v>
      </c>
      <c r="C29" s="6" t="s">
        <v>45</v>
      </c>
      <c r="D29" s="7">
        <v>32</v>
      </c>
      <c r="E29" s="7">
        <v>31</v>
      </c>
      <c r="F29" s="8">
        <v>94.29</v>
      </c>
      <c r="G29" s="7">
        <v>4</v>
      </c>
      <c r="H29" s="7">
        <v>2</v>
      </c>
      <c r="I29" s="7">
        <v>7</v>
      </c>
      <c r="J29" s="7">
        <v>6</v>
      </c>
      <c r="K29" s="7">
        <v>4</v>
      </c>
      <c r="L29" s="7">
        <v>3</v>
      </c>
      <c r="M29" s="7">
        <v>3</v>
      </c>
      <c r="N29" s="7">
        <v>2</v>
      </c>
      <c r="O29" s="7">
        <v>1</v>
      </c>
      <c r="P29" s="7">
        <v>151</v>
      </c>
      <c r="Q29" s="9">
        <v>58.984375</v>
      </c>
    </row>
    <row r="30" spans="1:17" ht="15.75">
      <c r="A30" s="5">
        <v>3</v>
      </c>
      <c r="B30" s="6" t="s">
        <v>26</v>
      </c>
      <c r="C30" s="6" t="s">
        <v>59</v>
      </c>
      <c r="D30" s="7">
        <v>32</v>
      </c>
      <c r="E30" s="7">
        <v>32</v>
      </c>
      <c r="F30" s="8">
        <v>1</v>
      </c>
      <c r="G30" s="7">
        <v>4</v>
      </c>
      <c r="H30" s="7">
        <v>2</v>
      </c>
      <c r="I30" s="7">
        <v>8</v>
      </c>
      <c r="J30" s="7">
        <v>6</v>
      </c>
      <c r="K30" s="7">
        <v>4</v>
      </c>
      <c r="L30" s="7">
        <v>6</v>
      </c>
      <c r="M30" s="7">
        <v>1</v>
      </c>
      <c r="N30" s="7">
        <v>1</v>
      </c>
      <c r="O30" s="7">
        <v>0</v>
      </c>
      <c r="P30" s="7">
        <v>161</v>
      </c>
      <c r="Q30" s="9">
        <v>62.890625</v>
      </c>
    </row>
    <row r="31" spans="1:17" ht="15.75">
      <c r="A31" s="5">
        <v>4</v>
      </c>
      <c r="B31" s="6" t="s">
        <v>27</v>
      </c>
      <c r="C31" s="6" t="s">
        <v>40</v>
      </c>
      <c r="D31" s="7">
        <v>32</v>
      </c>
      <c r="E31" s="7">
        <v>32</v>
      </c>
      <c r="F31" s="8">
        <v>1</v>
      </c>
      <c r="G31" s="7">
        <v>5</v>
      </c>
      <c r="H31" s="7">
        <v>3</v>
      </c>
      <c r="I31" s="7">
        <v>10</v>
      </c>
      <c r="J31" s="7">
        <v>7</v>
      </c>
      <c r="K31" s="7">
        <v>4</v>
      </c>
      <c r="L31" s="7">
        <v>1</v>
      </c>
      <c r="M31" s="7">
        <v>2</v>
      </c>
      <c r="N31" s="7">
        <v>0</v>
      </c>
      <c r="O31" s="7">
        <v>0</v>
      </c>
      <c r="P31" s="7">
        <v>179</v>
      </c>
      <c r="Q31" s="9">
        <v>69.921875</v>
      </c>
    </row>
    <row r="32" spans="1:17" ht="15.75">
      <c r="A32" s="5">
        <v>5</v>
      </c>
      <c r="B32" s="6" t="s">
        <v>32</v>
      </c>
      <c r="C32" s="6" t="s">
        <v>33</v>
      </c>
      <c r="D32" s="7">
        <v>32</v>
      </c>
      <c r="E32" s="7">
        <v>32</v>
      </c>
      <c r="F32" s="8">
        <v>1</v>
      </c>
      <c r="G32" s="7">
        <v>5</v>
      </c>
      <c r="H32" s="7">
        <v>4</v>
      </c>
      <c r="I32" s="7">
        <v>6</v>
      </c>
      <c r="J32" s="7">
        <v>9</v>
      </c>
      <c r="K32" s="7">
        <v>2</v>
      </c>
      <c r="L32" s="7">
        <v>4</v>
      </c>
      <c r="M32" s="7">
        <v>2</v>
      </c>
      <c r="N32" s="7">
        <v>0</v>
      </c>
      <c r="O32" s="7">
        <v>0</v>
      </c>
      <c r="P32" s="7">
        <v>173</v>
      </c>
      <c r="Q32" s="9">
        <v>67.578125</v>
      </c>
    </row>
    <row r="33" spans="1:17" ht="15.75">
      <c r="A33" s="5"/>
      <c r="B33" s="6"/>
      <c r="C33" s="6" t="s">
        <v>30</v>
      </c>
      <c r="D33" s="7"/>
      <c r="E33" s="7"/>
      <c r="F33" s="7"/>
      <c r="G33" s="7">
        <f t="shared" ref="G33:O33" si="2">SUM(G28:G32)</f>
        <v>23</v>
      </c>
      <c r="H33" s="7">
        <f t="shared" si="2"/>
        <v>17</v>
      </c>
      <c r="I33" s="7">
        <f t="shared" si="2"/>
        <v>33</v>
      </c>
      <c r="J33" s="7">
        <f t="shared" si="2"/>
        <v>35</v>
      </c>
      <c r="K33" s="7">
        <f t="shared" si="2"/>
        <v>21</v>
      </c>
      <c r="L33" s="7">
        <f t="shared" si="2"/>
        <v>17</v>
      </c>
      <c r="M33" s="7">
        <f t="shared" si="2"/>
        <v>10</v>
      </c>
      <c r="N33" s="7">
        <f t="shared" si="2"/>
        <v>3</v>
      </c>
      <c r="O33" s="7">
        <f t="shared" si="2"/>
        <v>1</v>
      </c>
      <c r="P33" s="7">
        <f t="shared" ref="P33" si="3">G33*8+H33*7+I33*6+J33*5+K33*4+L33*3+M33*2+N33*1+O33*0</f>
        <v>834</v>
      </c>
      <c r="Q33" s="9">
        <f>P33*2.5/32</f>
        <v>65.15625</v>
      </c>
    </row>
    <row r="37" spans="1:17" ht="26.25">
      <c r="A37" s="16" t="s">
        <v>18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26.25">
      <c r="A38" s="16" t="s">
        <v>56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26.25">
      <c r="A39" s="16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" t="s">
        <v>17</v>
      </c>
      <c r="B40" s="2"/>
      <c r="C40" s="3" t="s">
        <v>16</v>
      </c>
      <c r="D40" s="2"/>
    </row>
    <row r="41" spans="1:17" ht="15.75">
      <c r="A41" s="15" t="s">
        <v>25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4"/>
    </row>
    <row r="43" spans="1:17" ht="15.75">
      <c r="A43" s="7">
        <v>1</v>
      </c>
      <c r="B43" s="7">
        <v>2</v>
      </c>
      <c r="C43" s="7">
        <v>3</v>
      </c>
      <c r="D43" s="7">
        <v>4</v>
      </c>
      <c r="E43" s="7">
        <v>5</v>
      </c>
      <c r="F43" s="7">
        <v>6</v>
      </c>
      <c r="G43" s="7">
        <v>7</v>
      </c>
      <c r="H43" s="7">
        <v>8</v>
      </c>
      <c r="I43" s="7">
        <v>9</v>
      </c>
      <c r="J43" s="7">
        <v>10</v>
      </c>
      <c r="K43" s="7">
        <v>11</v>
      </c>
      <c r="L43" s="7">
        <v>12</v>
      </c>
      <c r="M43" s="7">
        <v>13</v>
      </c>
      <c r="N43" s="7">
        <v>14</v>
      </c>
      <c r="O43" s="7">
        <v>15</v>
      </c>
      <c r="P43" s="7">
        <v>16</v>
      </c>
      <c r="Q43" s="7">
        <v>17</v>
      </c>
    </row>
    <row r="44" spans="1:17" ht="31.5">
      <c r="A44" s="5" t="s">
        <v>0</v>
      </c>
      <c r="B44" s="6" t="s">
        <v>1</v>
      </c>
      <c r="C44" s="6" t="s">
        <v>14</v>
      </c>
      <c r="D44" s="6" t="s">
        <v>2</v>
      </c>
      <c r="E44" s="6" t="s">
        <v>3</v>
      </c>
      <c r="F44" s="6" t="s">
        <v>4</v>
      </c>
      <c r="G44" s="6" t="s">
        <v>5</v>
      </c>
      <c r="H44" s="6" t="s">
        <v>6</v>
      </c>
      <c r="I44" s="6" t="s">
        <v>7</v>
      </c>
      <c r="J44" s="6" t="s">
        <v>8</v>
      </c>
      <c r="K44" s="6" t="s">
        <v>9</v>
      </c>
      <c r="L44" s="6" t="s">
        <v>10</v>
      </c>
      <c r="M44" s="6" t="s">
        <v>20</v>
      </c>
      <c r="N44" s="6" t="s">
        <v>21</v>
      </c>
      <c r="O44" s="6" t="s">
        <v>22</v>
      </c>
      <c r="P44" s="6" t="s">
        <v>23</v>
      </c>
      <c r="Q44" s="6" t="s">
        <v>15</v>
      </c>
    </row>
    <row r="45" spans="1:17" ht="15.75">
      <c r="A45" s="5">
        <v>1</v>
      </c>
      <c r="B45" s="6" t="s">
        <v>11</v>
      </c>
      <c r="C45" s="6" t="s">
        <v>24</v>
      </c>
      <c r="D45" s="7">
        <v>42</v>
      </c>
      <c r="E45" s="7">
        <v>40</v>
      </c>
      <c r="F45" s="9">
        <v>95.24</v>
      </c>
      <c r="G45" s="7">
        <v>1</v>
      </c>
      <c r="H45" s="7">
        <v>3</v>
      </c>
      <c r="I45" s="7">
        <v>9</v>
      </c>
      <c r="J45" s="7">
        <v>3</v>
      </c>
      <c r="K45" s="7">
        <v>5</v>
      </c>
      <c r="L45" s="7">
        <v>11</v>
      </c>
      <c r="M45" s="7">
        <v>2</v>
      </c>
      <c r="N45" s="7">
        <v>6</v>
      </c>
      <c r="O45" s="7">
        <v>2</v>
      </c>
      <c r="P45" s="7">
        <v>161</v>
      </c>
      <c r="Q45" s="9">
        <v>47.916666666666664</v>
      </c>
    </row>
    <row r="46" spans="1:17" ht="15.75">
      <c r="A46" s="5">
        <v>2</v>
      </c>
      <c r="B46" s="6" t="s">
        <v>12</v>
      </c>
      <c r="C46" s="6" t="s">
        <v>41</v>
      </c>
      <c r="D46" s="7">
        <v>41</v>
      </c>
      <c r="E46" s="7">
        <v>41</v>
      </c>
      <c r="F46" s="9">
        <v>100</v>
      </c>
      <c r="G46" s="7">
        <v>5</v>
      </c>
      <c r="H46" s="7">
        <v>8</v>
      </c>
      <c r="I46" s="7">
        <v>7</v>
      </c>
      <c r="J46" s="7">
        <v>4</v>
      </c>
      <c r="K46" s="7">
        <v>7</v>
      </c>
      <c r="L46" s="7">
        <v>7</v>
      </c>
      <c r="M46" s="7">
        <v>3</v>
      </c>
      <c r="N46" s="7">
        <v>0</v>
      </c>
      <c r="O46" s="7">
        <v>0</v>
      </c>
      <c r="P46" s="7">
        <v>213</v>
      </c>
      <c r="Q46" s="9">
        <v>64.939024390243901</v>
      </c>
    </row>
    <row r="47" spans="1:17" ht="15.75">
      <c r="A47" s="5">
        <v>3</v>
      </c>
      <c r="B47" s="6" t="s">
        <v>35</v>
      </c>
      <c r="C47" s="6" t="s">
        <v>36</v>
      </c>
      <c r="D47" s="7">
        <v>42</v>
      </c>
      <c r="E47" s="7">
        <v>37</v>
      </c>
      <c r="F47" s="9">
        <v>88.1</v>
      </c>
      <c r="G47" s="7">
        <v>3</v>
      </c>
      <c r="H47" s="7">
        <v>5</v>
      </c>
      <c r="I47" s="7">
        <v>4</v>
      </c>
      <c r="J47" s="7">
        <v>6</v>
      </c>
      <c r="K47" s="7">
        <v>3</v>
      </c>
      <c r="L47" s="7">
        <v>7</v>
      </c>
      <c r="M47" s="7">
        <v>4</v>
      </c>
      <c r="N47" s="7">
        <v>5</v>
      </c>
      <c r="O47" s="7">
        <v>5</v>
      </c>
      <c r="P47" s="7">
        <v>159</v>
      </c>
      <c r="Q47" s="9">
        <v>47.321428571428569</v>
      </c>
    </row>
    <row r="48" spans="1:17" ht="15.75">
      <c r="A48" s="5">
        <v>4</v>
      </c>
      <c r="B48" s="6" t="s">
        <v>37</v>
      </c>
      <c r="C48" s="6" t="s">
        <v>42</v>
      </c>
      <c r="D48" s="7">
        <v>42</v>
      </c>
      <c r="E48" s="7">
        <v>38</v>
      </c>
      <c r="F48" s="9">
        <v>90.48</v>
      </c>
      <c r="G48" s="7">
        <v>1</v>
      </c>
      <c r="H48" s="7">
        <v>2</v>
      </c>
      <c r="I48" s="7">
        <v>4</v>
      </c>
      <c r="J48" s="7">
        <v>4</v>
      </c>
      <c r="K48" s="7">
        <v>4</v>
      </c>
      <c r="L48" s="7">
        <v>9</v>
      </c>
      <c r="M48" s="7">
        <v>4</v>
      </c>
      <c r="N48" s="7">
        <v>10</v>
      </c>
      <c r="O48" s="7">
        <v>4</v>
      </c>
      <c r="P48" s="7">
        <v>127</v>
      </c>
      <c r="Q48" s="9">
        <v>37.797619047619051</v>
      </c>
    </row>
    <row r="49" spans="1:17" ht="15.75">
      <c r="A49" s="5">
        <v>5</v>
      </c>
      <c r="B49" s="6" t="s">
        <v>38</v>
      </c>
      <c r="C49" s="6" t="s">
        <v>42</v>
      </c>
      <c r="D49" s="7">
        <v>42</v>
      </c>
      <c r="E49" s="7">
        <v>38</v>
      </c>
      <c r="F49" s="9">
        <v>90.48</v>
      </c>
      <c r="G49" s="7">
        <v>1</v>
      </c>
      <c r="H49" s="7">
        <v>5</v>
      </c>
      <c r="I49" s="7">
        <v>2</v>
      </c>
      <c r="J49" s="7">
        <v>6</v>
      </c>
      <c r="K49" s="7">
        <v>5</v>
      </c>
      <c r="L49" s="7">
        <v>5</v>
      </c>
      <c r="M49" s="7">
        <v>6</v>
      </c>
      <c r="N49" s="7">
        <v>8</v>
      </c>
      <c r="O49" s="7">
        <v>4</v>
      </c>
      <c r="P49" s="7">
        <v>140</v>
      </c>
      <c r="Q49" s="9">
        <v>41.666666666666664</v>
      </c>
    </row>
    <row r="50" spans="1:17" ht="15.75">
      <c r="A50" s="5">
        <v>6</v>
      </c>
      <c r="B50" s="6" t="s">
        <v>44</v>
      </c>
      <c r="C50" s="6" t="s">
        <v>58</v>
      </c>
      <c r="D50" s="7">
        <v>1</v>
      </c>
      <c r="E50" s="7">
        <v>1</v>
      </c>
      <c r="F50" s="9">
        <v>100</v>
      </c>
      <c r="G50" s="7">
        <v>0</v>
      </c>
      <c r="H50" s="7">
        <v>1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7</v>
      </c>
      <c r="Q50" s="9">
        <v>87.5</v>
      </c>
    </row>
    <row r="51" spans="1:17" ht="15.75">
      <c r="A51" s="5"/>
      <c r="B51" s="6"/>
      <c r="C51" s="6" t="s">
        <v>30</v>
      </c>
      <c r="D51" s="7">
        <v>42</v>
      </c>
      <c r="E51" s="7"/>
      <c r="F51" s="9"/>
      <c r="G51" s="7">
        <f t="shared" ref="G51:O51" si="4">SUM(G45:G50)</f>
        <v>11</v>
      </c>
      <c r="H51" s="7">
        <f t="shared" si="4"/>
        <v>24</v>
      </c>
      <c r="I51" s="7">
        <f t="shared" si="4"/>
        <v>26</v>
      </c>
      <c r="J51" s="7">
        <f t="shared" si="4"/>
        <v>23</v>
      </c>
      <c r="K51" s="7">
        <f t="shared" si="4"/>
        <v>24</v>
      </c>
      <c r="L51" s="7">
        <f t="shared" si="4"/>
        <v>39</v>
      </c>
      <c r="M51" s="7">
        <f t="shared" si="4"/>
        <v>19</v>
      </c>
      <c r="N51" s="7">
        <f t="shared" si="4"/>
        <v>29</v>
      </c>
      <c r="O51" s="7">
        <f t="shared" si="4"/>
        <v>15</v>
      </c>
      <c r="P51" s="7">
        <f t="shared" ref="P51" si="5">G51*8+H51*7+I51*6+J51*5+K51*4+L51*3+M51*2+N51*1+O51*0</f>
        <v>807</v>
      </c>
      <c r="Q51" s="9">
        <f>P51*2.5/42</f>
        <v>48.035714285714285</v>
      </c>
    </row>
    <row r="55" spans="1:17" ht="26.25">
      <c r="A55" s="16" t="s">
        <v>18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26.25">
      <c r="A56" s="16" t="s">
        <v>56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26.25">
      <c r="A57" s="16" t="s">
        <v>43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" t="s">
        <v>17</v>
      </c>
      <c r="B58" s="2"/>
      <c r="C58" s="3" t="s">
        <v>16</v>
      </c>
      <c r="D58" s="2"/>
    </row>
    <row r="59" spans="1:17" ht="15.75">
      <c r="A59" s="15" t="s">
        <v>25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4"/>
    </row>
    <row r="61" spans="1:17" ht="15.75">
      <c r="A61" s="7">
        <v>1</v>
      </c>
      <c r="B61" s="7">
        <v>2</v>
      </c>
      <c r="C61" s="7">
        <v>3</v>
      </c>
      <c r="D61" s="7">
        <v>4</v>
      </c>
      <c r="E61" s="7">
        <v>5</v>
      </c>
      <c r="F61" s="7">
        <v>6</v>
      </c>
      <c r="G61" s="7">
        <v>7</v>
      </c>
      <c r="H61" s="7">
        <v>8</v>
      </c>
      <c r="I61" s="7">
        <v>9</v>
      </c>
      <c r="J61" s="7">
        <v>10</v>
      </c>
      <c r="K61" s="7">
        <v>11</v>
      </c>
      <c r="L61" s="7">
        <v>12</v>
      </c>
      <c r="M61" s="7">
        <v>13</v>
      </c>
      <c r="N61" s="7">
        <v>14</v>
      </c>
      <c r="O61" s="7">
        <v>15</v>
      </c>
      <c r="P61" s="7">
        <v>16</v>
      </c>
      <c r="Q61" s="7">
        <v>17</v>
      </c>
    </row>
    <row r="62" spans="1:17" ht="31.5">
      <c r="A62" s="5" t="s">
        <v>0</v>
      </c>
      <c r="B62" s="6" t="s">
        <v>1</v>
      </c>
      <c r="C62" s="6" t="s">
        <v>14</v>
      </c>
      <c r="D62" s="6" t="s">
        <v>2</v>
      </c>
      <c r="E62" s="6" t="s">
        <v>3</v>
      </c>
      <c r="F62" s="6" t="s">
        <v>4</v>
      </c>
      <c r="G62" s="6" t="s">
        <v>5</v>
      </c>
      <c r="H62" s="6" t="s">
        <v>6</v>
      </c>
      <c r="I62" s="6" t="s">
        <v>7</v>
      </c>
      <c r="J62" s="6" t="s">
        <v>8</v>
      </c>
      <c r="K62" s="6" t="s">
        <v>9</v>
      </c>
      <c r="L62" s="6" t="s">
        <v>10</v>
      </c>
      <c r="M62" s="6" t="s">
        <v>20</v>
      </c>
      <c r="N62" s="6" t="s">
        <v>21</v>
      </c>
      <c r="O62" s="6" t="s">
        <v>22</v>
      </c>
      <c r="P62" s="6" t="s">
        <v>23</v>
      </c>
      <c r="Q62" s="6" t="s">
        <v>15</v>
      </c>
    </row>
    <row r="63" spans="1:17" ht="15.75">
      <c r="A63" s="5">
        <v>1</v>
      </c>
      <c r="B63" s="6" t="s">
        <v>11</v>
      </c>
      <c r="C63" s="6" t="s">
        <v>24</v>
      </c>
      <c r="D63" s="7">
        <v>19</v>
      </c>
      <c r="E63" s="7">
        <v>18</v>
      </c>
      <c r="F63" s="9">
        <v>94.74</v>
      </c>
      <c r="G63" s="7">
        <v>0</v>
      </c>
      <c r="H63" s="7">
        <v>0</v>
      </c>
      <c r="I63" s="7">
        <v>0</v>
      </c>
      <c r="J63" s="7">
        <v>1</v>
      </c>
      <c r="K63" s="7">
        <v>5</v>
      </c>
      <c r="L63" s="7">
        <v>3</v>
      </c>
      <c r="M63" s="7">
        <v>5</v>
      </c>
      <c r="N63" s="7">
        <v>4</v>
      </c>
      <c r="O63" s="7">
        <v>1</v>
      </c>
      <c r="P63" s="7">
        <v>48</v>
      </c>
      <c r="Q63" s="9">
        <v>31.578947368421051</v>
      </c>
    </row>
    <row r="64" spans="1:17" ht="15.75">
      <c r="A64" s="5">
        <v>2</v>
      </c>
      <c r="B64" s="6" t="s">
        <v>12</v>
      </c>
      <c r="C64" s="6" t="s">
        <v>61</v>
      </c>
      <c r="D64" s="7">
        <v>19</v>
      </c>
      <c r="E64" s="7">
        <v>19</v>
      </c>
      <c r="F64" s="9">
        <v>100</v>
      </c>
      <c r="G64" s="7">
        <v>1</v>
      </c>
      <c r="H64" s="7">
        <v>4</v>
      </c>
      <c r="I64" s="7">
        <v>4</v>
      </c>
      <c r="J64" s="7">
        <v>3</v>
      </c>
      <c r="K64" s="7">
        <v>5</v>
      </c>
      <c r="L64" s="7">
        <v>1</v>
      </c>
      <c r="M64" s="7">
        <v>1</v>
      </c>
      <c r="N64" s="7">
        <v>0</v>
      </c>
      <c r="O64" s="7">
        <v>0</v>
      </c>
      <c r="P64" s="7">
        <v>100</v>
      </c>
      <c r="Q64" s="9">
        <v>65.78947368421052</v>
      </c>
    </row>
    <row r="65" spans="1:17" ht="15.75">
      <c r="A65" s="5">
        <v>3</v>
      </c>
      <c r="B65" s="6" t="s">
        <v>35</v>
      </c>
      <c r="C65" s="6" t="s">
        <v>36</v>
      </c>
      <c r="D65" s="7">
        <v>18</v>
      </c>
      <c r="E65" s="7">
        <v>11</v>
      </c>
      <c r="F65" s="9">
        <v>61.11</v>
      </c>
      <c r="G65" s="7">
        <v>0</v>
      </c>
      <c r="H65" s="7">
        <v>0</v>
      </c>
      <c r="I65" s="7">
        <v>2</v>
      </c>
      <c r="J65" s="7">
        <v>1</v>
      </c>
      <c r="K65" s="7">
        <v>1</v>
      </c>
      <c r="L65" s="7">
        <v>3</v>
      </c>
      <c r="M65" s="7">
        <v>1</v>
      </c>
      <c r="N65" s="7">
        <v>3</v>
      </c>
      <c r="O65" s="7">
        <v>7</v>
      </c>
      <c r="P65" s="7">
        <v>35</v>
      </c>
      <c r="Q65" s="9">
        <v>24.305555555555557</v>
      </c>
    </row>
    <row r="66" spans="1:17" ht="15.75">
      <c r="A66" s="5">
        <v>4</v>
      </c>
      <c r="B66" s="6" t="s">
        <v>46</v>
      </c>
      <c r="C66" s="6" t="s">
        <v>47</v>
      </c>
      <c r="D66" s="7">
        <v>19</v>
      </c>
      <c r="E66" s="7">
        <v>19</v>
      </c>
      <c r="F66" s="9">
        <v>100</v>
      </c>
      <c r="G66" s="7">
        <v>6</v>
      </c>
      <c r="H66" s="7">
        <v>5</v>
      </c>
      <c r="I66" s="7">
        <v>2</v>
      </c>
      <c r="J66" s="7">
        <v>5</v>
      </c>
      <c r="K66" s="7">
        <v>0</v>
      </c>
      <c r="L66" s="7">
        <v>0</v>
      </c>
      <c r="M66" s="7">
        <v>1</v>
      </c>
      <c r="N66" s="7">
        <v>0</v>
      </c>
      <c r="O66" s="7">
        <v>0</v>
      </c>
      <c r="P66" s="7">
        <v>122</v>
      </c>
      <c r="Q66" s="9">
        <v>80.263157894736835</v>
      </c>
    </row>
    <row r="67" spans="1:17" ht="15.75">
      <c r="A67" s="5">
        <v>5</v>
      </c>
      <c r="B67" s="6" t="s">
        <v>48</v>
      </c>
      <c r="C67" s="6" t="s">
        <v>49</v>
      </c>
      <c r="D67" s="7">
        <v>19</v>
      </c>
      <c r="E67" s="7">
        <v>18</v>
      </c>
      <c r="F67" s="9">
        <v>94.74</v>
      </c>
      <c r="G67" s="7">
        <v>3</v>
      </c>
      <c r="H67" s="7">
        <v>5</v>
      </c>
      <c r="I67" s="7">
        <v>2</v>
      </c>
      <c r="J67" s="7">
        <v>2</v>
      </c>
      <c r="K67" s="7">
        <v>4</v>
      </c>
      <c r="L67" s="7">
        <v>1</v>
      </c>
      <c r="M67" s="7">
        <v>0</v>
      </c>
      <c r="N67" s="7">
        <v>1</v>
      </c>
      <c r="O67" s="7">
        <v>1</v>
      </c>
      <c r="P67" s="7">
        <v>101</v>
      </c>
      <c r="Q67" s="9">
        <v>66.44736842105263</v>
      </c>
    </row>
    <row r="68" spans="1:17" ht="15.75">
      <c r="A68" s="5"/>
      <c r="B68" s="6"/>
      <c r="C68" s="6" t="s">
        <v>30</v>
      </c>
      <c r="D68" s="7">
        <v>19</v>
      </c>
      <c r="E68" s="7"/>
      <c r="F68" s="9"/>
      <c r="G68" s="7">
        <f t="shared" ref="G68:O68" si="6">SUM(G63:G67)</f>
        <v>10</v>
      </c>
      <c r="H68" s="7">
        <f t="shared" si="6"/>
        <v>14</v>
      </c>
      <c r="I68" s="7">
        <f t="shared" si="6"/>
        <v>10</v>
      </c>
      <c r="J68" s="7">
        <f t="shared" si="6"/>
        <v>12</v>
      </c>
      <c r="K68" s="7">
        <f t="shared" si="6"/>
        <v>15</v>
      </c>
      <c r="L68" s="7">
        <f t="shared" si="6"/>
        <v>8</v>
      </c>
      <c r="M68" s="7">
        <f t="shared" si="6"/>
        <v>8</v>
      </c>
      <c r="N68" s="7">
        <f t="shared" si="6"/>
        <v>8</v>
      </c>
      <c r="O68" s="7">
        <f t="shared" si="6"/>
        <v>9</v>
      </c>
      <c r="P68" s="7">
        <f t="shared" ref="P68" si="7">G68*8+H68*7+I68*6+J68*5+K68*4+L68*3+M68*2+N68*1+O68*0</f>
        <v>406</v>
      </c>
      <c r="Q68" s="9">
        <f>P68*2.5/19</f>
        <v>53.421052631578945</v>
      </c>
    </row>
    <row r="69" spans="1:17" ht="15.75">
      <c r="A69" s="10"/>
      <c r="B69" s="11"/>
      <c r="C69" s="11"/>
      <c r="D69" s="12"/>
      <c r="E69" s="12"/>
      <c r="F69" s="13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3"/>
    </row>
    <row r="70" spans="1:17" ht="26.25">
      <c r="A70" s="16" t="s">
        <v>18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26.25">
      <c r="A71" s="16" t="s">
        <v>56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26.25">
      <c r="A72" s="16" t="s">
        <v>39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" t="s">
        <v>17</v>
      </c>
      <c r="B73" s="2"/>
      <c r="C73" s="3" t="s">
        <v>16</v>
      </c>
      <c r="D73" s="2"/>
    </row>
    <row r="74" spans="1:17" ht="15.75">
      <c r="A74" s="15" t="s">
        <v>25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4"/>
    </row>
    <row r="76" spans="1:17" ht="15.75">
      <c r="A76" s="7">
        <v>1</v>
      </c>
      <c r="B76" s="7">
        <v>2</v>
      </c>
      <c r="C76" s="7">
        <v>3</v>
      </c>
      <c r="D76" s="7">
        <v>4</v>
      </c>
      <c r="E76" s="7">
        <v>5</v>
      </c>
      <c r="F76" s="7">
        <v>6</v>
      </c>
      <c r="G76" s="7">
        <v>7</v>
      </c>
      <c r="H76" s="7">
        <v>8</v>
      </c>
      <c r="I76" s="7">
        <v>9</v>
      </c>
      <c r="J76" s="7">
        <v>10</v>
      </c>
      <c r="K76" s="7">
        <v>11</v>
      </c>
      <c r="L76" s="7">
        <v>12</v>
      </c>
      <c r="M76" s="7">
        <v>13</v>
      </c>
      <c r="N76" s="7">
        <v>14</v>
      </c>
      <c r="O76" s="7">
        <v>15</v>
      </c>
      <c r="P76" s="7">
        <v>16</v>
      </c>
      <c r="Q76" s="7">
        <v>17</v>
      </c>
    </row>
    <row r="77" spans="1:17" ht="31.5">
      <c r="A77" s="5" t="s">
        <v>0</v>
      </c>
      <c r="B77" s="6" t="s">
        <v>1</v>
      </c>
      <c r="C77" s="6" t="s">
        <v>14</v>
      </c>
      <c r="D77" s="6" t="s">
        <v>2</v>
      </c>
      <c r="E77" s="6" t="s">
        <v>3</v>
      </c>
      <c r="F77" s="6" t="s">
        <v>4</v>
      </c>
      <c r="G77" s="6" t="s">
        <v>5</v>
      </c>
      <c r="H77" s="6" t="s">
        <v>6</v>
      </c>
      <c r="I77" s="6" t="s">
        <v>7</v>
      </c>
      <c r="J77" s="6" t="s">
        <v>8</v>
      </c>
      <c r="K77" s="6" t="s">
        <v>9</v>
      </c>
      <c r="L77" s="6" t="s">
        <v>10</v>
      </c>
      <c r="M77" s="6" t="s">
        <v>20</v>
      </c>
      <c r="N77" s="6" t="s">
        <v>21</v>
      </c>
      <c r="O77" s="6" t="s">
        <v>22</v>
      </c>
      <c r="P77" s="6" t="s">
        <v>23</v>
      </c>
      <c r="Q77" s="6" t="s">
        <v>15</v>
      </c>
    </row>
    <row r="78" spans="1:17" ht="33" customHeight="1">
      <c r="A78" s="5">
        <v>1</v>
      </c>
      <c r="B78" s="6" t="s">
        <v>11</v>
      </c>
      <c r="C78" s="6" t="s">
        <v>62</v>
      </c>
      <c r="D78" s="7">
        <f>D63+D45+D28+D8</f>
        <v>134</v>
      </c>
      <c r="E78" s="7">
        <f>E63+E45+E28+E8</f>
        <v>131</v>
      </c>
      <c r="F78" s="9">
        <f>ROUND(E78*100/D78,2)</f>
        <v>97.76</v>
      </c>
      <c r="G78" s="7">
        <f>G63+G45+G28+G8</f>
        <v>8</v>
      </c>
      <c r="H78" s="7">
        <f t="shared" ref="H78:O78" si="8">H63+H45+H28+H8</f>
        <v>14</v>
      </c>
      <c r="I78" s="7">
        <f t="shared" si="8"/>
        <v>23</v>
      </c>
      <c r="J78" s="7">
        <f t="shared" si="8"/>
        <v>17</v>
      </c>
      <c r="K78" s="7">
        <f t="shared" si="8"/>
        <v>21</v>
      </c>
      <c r="L78" s="7">
        <f t="shared" si="8"/>
        <v>21</v>
      </c>
      <c r="M78" s="7">
        <f t="shared" si="8"/>
        <v>12</v>
      </c>
      <c r="N78" s="7">
        <f t="shared" si="8"/>
        <v>15</v>
      </c>
      <c r="O78" s="7">
        <f t="shared" si="8"/>
        <v>3</v>
      </c>
      <c r="P78" s="7">
        <f>G78*8+H78*7+I78*6+J78*5+K78*4+L78*3+M78*2+N78*1+O78*0</f>
        <v>571</v>
      </c>
      <c r="Q78" s="9">
        <f>P78*12.5/D78</f>
        <v>53.264925373134325</v>
      </c>
    </row>
    <row r="79" spans="1:17" ht="15.75">
      <c r="A79" s="5">
        <v>3</v>
      </c>
      <c r="B79" s="6" t="s">
        <v>12</v>
      </c>
      <c r="C79" s="6" t="s">
        <v>63</v>
      </c>
      <c r="D79" s="7">
        <f>D46+D9</f>
        <v>77</v>
      </c>
      <c r="E79" s="7">
        <f>E46+E9</f>
        <v>77</v>
      </c>
      <c r="F79" s="9">
        <f t="shared" ref="F79:F94" si="9">ROUND(E79*100/D79,2)</f>
        <v>100</v>
      </c>
      <c r="G79" s="7">
        <f>G46+G9</f>
        <v>14</v>
      </c>
      <c r="H79" s="7">
        <f t="shared" ref="H79:O79" si="10">H46+H9</f>
        <v>16</v>
      </c>
      <c r="I79" s="7">
        <f t="shared" si="10"/>
        <v>8</v>
      </c>
      <c r="J79" s="7">
        <f t="shared" si="10"/>
        <v>13</v>
      </c>
      <c r="K79" s="7">
        <f t="shared" si="10"/>
        <v>11</v>
      </c>
      <c r="L79" s="7">
        <f t="shared" si="10"/>
        <v>11</v>
      </c>
      <c r="M79" s="7">
        <f t="shared" si="10"/>
        <v>4</v>
      </c>
      <c r="N79" s="7">
        <f t="shared" si="10"/>
        <v>0</v>
      </c>
      <c r="O79" s="7">
        <f t="shared" si="10"/>
        <v>0</v>
      </c>
      <c r="P79" s="7">
        <f t="shared" ref="P79:P94" si="11">G79*8+H79*7+I79*6+J79*5+K79*4+L79*3+M79*2+N79*1+O79*0</f>
        <v>422</v>
      </c>
      <c r="Q79" s="9">
        <f t="shared" ref="Q79:Q93" si="12">P79*12.5/D79</f>
        <v>68.506493506493513</v>
      </c>
    </row>
    <row r="80" spans="1:17" ht="15.75">
      <c r="A80" s="5">
        <v>4</v>
      </c>
      <c r="B80" s="6" t="s">
        <v>12</v>
      </c>
      <c r="C80" s="6" t="s">
        <v>64</v>
      </c>
      <c r="D80" s="7">
        <f>D64</f>
        <v>19</v>
      </c>
      <c r="E80" s="7">
        <f>E64</f>
        <v>19</v>
      </c>
      <c r="F80" s="9">
        <f t="shared" si="9"/>
        <v>100</v>
      </c>
      <c r="G80" s="7">
        <f>G64</f>
        <v>1</v>
      </c>
      <c r="H80" s="7">
        <f t="shared" ref="H80:O80" si="13">H64</f>
        <v>4</v>
      </c>
      <c r="I80" s="7">
        <f t="shared" si="13"/>
        <v>4</v>
      </c>
      <c r="J80" s="7">
        <f t="shared" si="13"/>
        <v>3</v>
      </c>
      <c r="K80" s="7">
        <f t="shared" si="13"/>
        <v>5</v>
      </c>
      <c r="L80" s="7">
        <f t="shared" si="13"/>
        <v>1</v>
      </c>
      <c r="M80" s="7">
        <f t="shared" si="13"/>
        <v>1</v>
      </c>
      <c r="N80" s="7">
        <f t="shared" si="13"/>
        <v>0</v>
      </c>
      <c r="O80" s="7">
        <f t="shared" si="13"/>
        <v>0</v>
      </c>
      <c r="P80" s="7">
        <f t="shared" si="11"/>
        <v>100</v>
      </c>
      <c r="Q80" s="9">
        <f t="shared" si="12"/>
        <v>65.78947368421052</v>
      </c>
    </row>
    <row r="81" spans="1:17" ht="15.75">
      <c r="A81" s="5">
        <v>5</v>
      </c>
      <c r="B81" s="6" t="s">
        <v>13</v>
      </c>
      <c r="C81" s="6" t="s">
        <v>72</v>
      </c>
      <c r="D81" s="7">
        <f>D29</f>
        <v>32</v>
      </c>
      <c r="E81" s="7">
        <f>E29</f>
        <v>31</v>
      </c>
      <c r="F81" s="9">
        <f t="shared" si="9"/>
        <v>96.88</v>
      </c>
      <c r="G81" s="7">
        <f>G29</f>
        <v>4</v>
      </c>
      <c r="H81" s="7">
        <f t="shared" ref="H81:O81" si="14">H29</f>
        <v>2</v>
      </c>
      <c r="I81" s="7">
        <f t="shared" si="14"/>
        <v>7</v>
      </c>
      <c r="J81" s="7">
        <f t="shared" si="14"/>
        <v>6</v>
      </c>
      <c r="K81" s="7">
        <f t="shared" si="14"/>
        <v>4</v>
      </c>
      <c r="L81" s="7">
        <f t="shared" si="14"/>
        <v>3</v>
      </c>
      <c r="M81" s="7">
        <f t="shared" si="14"/>
        <v>3</v>
      </c>
      <c r="N81" s="7">
        <f t="shared" si="14"/>
        <v>2</v>
      </c>
      <c r="O81" s="7">
        <f t="shared" si="14"/>
        <v>1</v>
      </c>
      <c r="P81" s="7">
        <f t="shared" si="11"/>
        <v>151</v>
      </c>
      <c r="Q81" s="9">
        <f t="shared" si="12"/>
        <v>58.984375</v>
      </c>
    </row>
    <row r="82" spans="1:17" ht="15.75">
      <c r="A82" s="5">
        <v>6</v>
      </c>
      <c r="B82" s="6" t="s">
        <v>13</v>
      </c>
      <c r="C82" s="6" t="s">
        <v>73</v>
      </c>
      <c r="D82" s="7">
        <f>D10+D50</f>
        <v>33</v>
      </c>
      <c r="E82" s="7">
        <f>E10+E50</f>
        <v>32</v>
      </c>
      <c r="F82" s="9">
        <f t="shared" si="9"/>
        <v>96.97</v>
      </c>
      <c r="G82" s="7">
        <f>G10+G50</f>
        <v>1</v>
      </c>
      <c r="H82" s="7">
        <f t="shared" ref="H82:O82" si="15">H10+H50</f>
        <v>3</v>
      </c>
      <c r="I82" s="7">
        <f t="shared" si="15"/>
        <v>6</v>
      </c>
      <c r="J82" s="7">
        <f t="shared" si="15"/>
        <v>1</v>
      </c>
      <c r="K82" s="7">
        <f t="shared" si="15"/>
        <v>8</v>
      </c>
      <c r="L82" s="7">
        <f t="shared" si="15"/>
        <v>4</v>
      </c>
      <c r="M82" s="7">
        <f t="shared" si="15"/>
        <v>6</v>
      </c>
      <c r="N82" s="7">
        <f t="shared" si="15"/>
        <v>3</v>
      </c>
      <c r="O82" s="7">
        <f t="shared" si="15"/>
        <v>1</v>
      </c>
      <c r="P82" s="7">
        <f t="shared" si="11"/>
        <v>129</v>
      </c>
      <c r="Q82" s="9">
        <f t="shared" si="12"/>
        <v>48.863636363636367</v>
      </c>
    </row>
    <row r="83" spans="1:17" ht="15.75">
      <c r="A83" s="5">
        <v>7</v>
      </c>
      <c r="B83" s="6" t="s">
        <v>26</v>
      </c>
      <c r="C83" s="6" t="s">
        <v>70</v>
      </c>
      <c r="D83" s="7">
        <f>D11</f>
        <v>41</v>
      </c>
      <c r="E83" s="7">
        <f>E11</f>
        <v>41</v>
      </c>
      <c r="F83" s="9">
        <f t="shared" si="9"/>
        <v>100</v>
      </c>
      <c r="G83" s="7">
        <f>G11</f>
        <v>1</v>
      </c>
      <c r="H83" s="7">
        <f t="shared" ref="H83:O83" si="16">H11</f>
        <v>6</v>
      </c>
      <c r="I83" s="7">
        <f t="shared" si="16"/>
        <v>3</v>
      </c>
      <c r="J83" s="7">
        <f t="shared" si="16"/>
        <v>9</v>
      </c>
      <c r="K83" s="7">
        <f t="shared" si="16"/>
        <v>11</v>
      </c>
      <c r="L83" s="7">
        <f t="shared" si="16"/>
        <v>9</v>
      </c>
      <c r="M83" s="7">
        <f t="shared" si="16"/>
        <v>0</v>
      </c>
      <c r="N83" s="7">
        <f t="shared" si="16"/>
        <v>2</v>
      </c>
      <c r="O83" s="7">
        <f t="shared" si="16"/>
        <v>0</v>
      </c>
      <c r="P83" s="7">
        <f t="shared" si="11"/>
        <v>186</v>
      </c>
      <c r="Q83" s="9">
        <f t="shared" si="12"/>
        <v>56.707317073170735</v>
      </c>
    </row>
    <row r="84" spans="1:17" ht="15.75">
      <c r="A84" s="5">
        <v>8</v>
      </c>
      <c r="B84" s="6" t="s">
        <v>26</v>
      </c>
      <c r="C84" s="6" t="s">
        <v>71</v>
      </c>
      <c r="D84" s="7">
        <f>D30</f>
        <v>32</v>
      </c>
      <c r="E84" s="7">
        <f>E30</f>
        <v>32</v>
      </c>
      <c r="F84" s="9">
        <f t="shared" si="9"/>
        <v>100</v>
      </c>
      <c r="G84" s="7">
        <f>G30</f>
        <v>4</v>
      </c>
      <c r="H84" s="7">
        <f t="shared" ref="H84:O84" si="17">H30</f>
        <v>2</v>
      </c>
      <c r="I84" s="7">
        <f t="shared" si="17"/>
        <v>8</v>
      </c>
      <c r="J84" s="7">
        <f t="shared" si="17"/>
        <v>6</v>
      </c>
      <c r="K84" s="7">
        <f t="shared" si="17"/>
        <v>4</v>
      </c>
      <c r="L84" s="7">
        <f t="shared" si="17"/>
        <v>6</v>
      </c>
      <c r="M84" s="7">
        <f t="shared" si="17"/>
        <v>1</v>
      </c>
      <c r="N84" s="7">
        <f t="shared" si="17"/>
        <v>1</v>
      </c>
      <c r="O84" s="7">
        <f t="shared" si="17"/>
        <v>0</v>
      </c>
      <c r="P84" s="7">
        <f t="shared" si="11"/>
        <v>161</v>
      </c>
      <c r="Q84" s="9">
        <f t="shared" si="12"/>
        <v>62.890625</v>
      </c>
    </row>
    <row r="85" spans="1:17" ht="15.75">
      <c r="A85" s="5">
        <v>9</v>
      </c>
      <c r="B85" s="6" t="s">
        <v>27</v>
      </c>
      <c r="C85" s="6" t="s">
        <v>65</v>
      </c>
      <c r="D85" s="7">
        <f>D12</f>
        <v>41</v>
      </c>
      <c r="E85" s="7">
        <f>E12</f>
        <v>41</v>
      </c>
      <c r="F85" s="9">
        <f t="shared" si="9"/>
        <v>100</v>
      </c>
      <c r="G85" s="7">
        <f>G12</f>
        <v>2</v>
      </c>
      <c r="H85" s="7">
        <f t="shared" ref="H85:O85" si="18">H12</f>
        <v>4</v>
      </c>
      <c r="I85" s="7">
        <f t="shared" si="18"/>
        <v>11</v>
      </c>
      <c r="J85" s="7">
        <f t="shared" si="18"/>
        <v>7</v>
      </c>
      <c r="K85" s="7">
        <f t="shared" si="18"/>
        <v>10</v>
      </c>
      <c r="L85" s="7">
        <f t="shared" si="18"/>
        <v>2</v>
      </c>
      <c r="M85" s="7">
        <f t="shared" si="18"/>
        <v>2</v>
      </c>
      <c r="N85" s="7">
        <f t="shared" si="18"/>
        <v>3</v>
      </c>
      <c r="O85" s="7">
        <f t="shared" si="18"/>
        <v>0</v>
      </c>
      <c r="P85" s="7">
        <f t="shared" si="11"/>
        <v>198</v>
      </c>
      <c r="Q85" s="9">
        <f t="shared" si="12"/>
        <v>60.365853658536587</v>
      </c>
    </row>
    <row r="86" spans="1:17" ht="15.75">
      <c r="A86" s="5">
        <v>10</v>
      </c>
      <c r="B86" s="6" t="s">
        <v>27</v>
      </c>
      <c r="C86" s="6" t="s">
        <v>66</v>
      </c>
      <c r="D86" s="7">
        <f>D31</f>
        <v>32</v>
      </c>
      <c r="E86" s="7">
        <f>E31</f>
        <v>32</v>
      </c>
      <c r="F86" s="9">
        <f t="shared" si="9"/>
        <v>100</v>
      </c>
      <c r="G86" s="7">
        <f>G31</f>
        <v>5</v>
      </c>
      <c r="H86" s="7">
        <f t="shared" ref="H86:O86" si="19">H31</f>
        <v>3</v>
      </c>
      <c r="I86" s="7">
        <f t="shared" si="19"/>
        <v>10</v>
      </c>
      <c r="J86" s="7">
        <f t="shared" si="19"/>
        <v>7</v>
      </c>
      <c r="K86" s="7">
        <f t="shared" si="19"/>
        <v>4</v>
      </c>
      <c r="L86" s="7">
        <f t="shared" si="19"/>
        <v>1</v>
      </c>
      <c r="M86" s="7">
        <f t="shared" si="19"/>
        <v>2</v>
      </c>
      <c r="N86" s="7">
        <f t="shared" si="19"/>
        <v>0</v>
      </c>
      <c r="O86" s="7">
        <f t="shared" si="19"/>
        <v>0</v>
      </c>
      <c r="P86" s="7">
        <f t="shared" si="11"/>
        <v>179</v>
      </c>
      <c r="Q86" s="9">
        <f t="shared" si="12"/>
        <v>69.921875</v>
      </c>
    </row>
    <row r="87" spans="1:17" ht="15.75">
      <c r="A87" s="5">
        <v>11</v>
      </c>
      <c r="B87" s="6" t="s">
        <v>29</v>
      </c>
      <c r="C87" s="6" t="s">
        <v>67</v>
      </c>
      <c r="D87" s="7">
        <f>D13</f>
        <v>14</v>
      </c>
      <c r="E87" s="7">
        <f>E13</f>
        <v>14</v>
      </c>
      <c r="F87" s="9">
        <f t="shared" si="9"/>
        <v>100</v>
      </c>
      <c r="G87" s="7">
        <f>G13</f>
        <v>1</v>
      </c>
      <c r="H87" s="7">
        <f t="shared" ref="H87:O87" si="20">H13</f>
        <v>0</v>
      </c>
      <c r="I87" s="7">
        <f t="shared" si="20"/>
        <v>1</v>
      </c>
      <c r="J87" s="7">
        <f t="shared" si="20"/>
        <v>4</v>
      </c>
      <c r="K87" s="7">
        <f t="shared" si="20"/>
        <v>2</v>
      </c>
      <c r="L87" s="7">
        <f t="shared" si="20"/>
        <v>1</v>
      </c>
      <c r="M87" s="7">
        <f t="shared" si="20"/>
        <v>2</v>
      </c>
      <c r="N87" s="7">
        <f t="shared" si="20"/>
        <v>3</v>
      </c>
      <c r="O87" s="7">
        <f t="shared" si="20"/>
        <v>0</v>
      </c>
      <c r="P87" s="7">
        <f t="shared" si="11"/>
        <v>52</v>
      </c>
      <c r="Q87" s="9">
        <f t="shared" si="12"/>
        <v>46.428571428571431</v>
      </c>
    </row>
    <row r="88" spans="1:17" ht="17.25" customHeight="1">
      <c r="A88" s="5">
        <v>12</v>
      </c>
      <c r="B88" s="6" t="s">
        <v>32</v>
      </c>
      <c r="C88" s="6" t="s">
        <v>50</v>
      </c>
      <c r="D88" s="7">
        <f>D32</f>
        <v>32</v>
      </c>
      <c r="E88" s="7">
        <f>E32</f>
        <v>32</v>
      </c>
      <c r="F88" s="9">
        <f t="shared" si="9"/>
        <v>100</v>
      </c>
      <c r="G88" s="7">
        <f>G32</f>
        <v>5</v>
      </c>
      <c r="H88" s="7">
        <f t="shared" ref="H88:O88" si="21">H32</f>
        <v>4</v>
      </c>
      <c r="I88" s="7">
        <f t="shared" si="21"/>
        <v>6</v>
      </c>
      <c r="J88" s="7">
        <f t="shared" si="21"/>
        <v>9</v>
      </c>
      <c r="K88" s="7">
        <f t="shared" si="21"/>
        <v>2</v>
      </c>
      <c r="L88" s="7">
        <f t="shared" si="21"/>
        <v>4</v>
      </c>
      <c r="M88" s="7">
        <f t="shared" si="21"/>
        <v>2</v>
      </c>
      <c r="N88" s="7">
        <f t="shared" si="21"/>
        <v>0</v>
      </c>
      <c r="O88" s="7">
        <f t="shared" si="21"/>
        <v>0</v>
      </c>
      <c r="P88" s="7">
        <f t="shared" si="11"/>
        <v>173</v>
      </c>
      <c r="Q88" s="9">
        <f t="shared" si="12"/>
        <v>67.578125</v>
      </c>
    </row>
    <row r="89" spans="1:17" ht="15.75">
      <c r="A89" s="5">
        <v>13</v>
      </c>
      <c r="B89" s="6" t="s">
        <v>35</v>
      </c>
      <c r="C89" s="6" t="s">
        <v>51</v>
      </c>
      <c r="D89" s="7">
        <f>D65+D47</f>
        <v>60</v>
      </c>
      <c r="E89" s="7">
        <f>E65+E47</f>
        <v>48</v>
      </c>
      <c r="F89" s="9">
        <f t="shared" si="9"/>
        <v>80</v>
      </c>
      <c r="G89" s="7">
        <f>G65+G47</f>
        <v>3</v>
      </c>
      <c r="H89" s="7">
        <f t="shared" ref="H89:O89" si="22">H65+H47</f>
        <v>5</v>
      </c>
      <c r="I89" s="7">
        <f t="shared" si="22"/>
        <v>6</v>
      </c>
      <c r="J89" s="7">
        <f t="shared" si="22"/>
        <v>7</v>
      </c>
      <c r="K89" s="7">
        <f t="shared" si="22"/>
        <v>4</v>
      </c>
      <c r="L89" s="7">
        <f t="shared" si="22"/>
        <v>10</v>
      </c>
      <c r="M89" s="7">
        <f t="shared" si="22"/>
        <v>5</v>
      </c>
      <c r="N89" s="7">
        <f t="shared" si="22"/>
        <v>8</v>
      </c>
      <c r="O89" s="7">
        <f t="shared" si="22"/>
        <v>12</v>
      </c>
      <c r="P89" s="7">
        <f t="shared" si="11"/>
        <v>194</v>
      </c>
      <c r="Q89" s="9">
        <f t="shared" si="12"/>
        <v>40.416666666666664</v>
      </c>
    </row>
    <row r="90" spans="1:17" ht="15.75">
      <c r="A90" s="5">
        <v>14</v>
      </c>
      <c r="B90" s="6" t="s">
        <v>37</v>
      </c>
      <c r="C90" s="6" t="s">
        <v>52</v>
      </c>
      <c r="D90" s="7">
        <f>D48</f>
        <v>42</v>
      </c>
      <c r="E90" s="7">
        <f>E48</f>
        <v>38</v>
      </c>
      <c r="F90" s="9">
        <f t="shared" si="9"/>
        <v>90.48</v>
      </c>
      <c r="G90" s="7">
        <f>G48</f>
        <v>1</v>
      </c>
      <c r="H90" s="7">
        <f t="shared" ref="H90:O90" si="23">H48</f>
        <v>2</v>
      </c>
      <c r="I90" s="7">
        <f t="shared" si="23"/>
        <v>4</v>
      </c>
      <c r="J90" s="7">
        <f t="shared" si="23"/>
        <v>4</v>
      </c>
      <c r="K90" s="7">
        <f t="shared" si="23"/>
        <v>4</v>
      </c>
      <c r="L90" s="7">
        <f t="shared" si="23"/>
        <v>9</v>
      </c>
      <c r="M90" s="7">
        <f t="shared" si="23"/>
        <v>4</v>
      </c>
      <c r="N90" s="7">
        <f t="shared" si="23"/>
        <v>10</v>
      </c>
      <c r="O90" s="7">
        <f t="shared" si="23"/>
        <v>4</v>
      </c>
      <c r="P90" s="7">
        <f t="shared" si="11"/>
        <v>127</v>
      </c>
      <c r="Q90" s="9">
        <f t="shared" si="12"/>
        <v>37.797619047619051</v>
      </c>
    </row>
    <row r="91" spans="1:17" ht="15.75">
      <c r="A91" s="5">
        <v>15</v>
      </c>
      <c r="B91" s="6" t="s">
        <v>38</v>
      </c>
      <c r="C91" s="6" t="s">
        <v>68</v>
      </c>
      <c r="D91" s="7">
        <f>D49</f>
        <v>42</v>
      </c>
      <c r="E91" s="7">
        <f>E49</f>
        <v>38</v>
      </c>
      <c r="F91" s="9">
        <f t="shared" si="9"/>
        <v>90.48</v>
      </c>
      <c r="G91" s="7">
        <f>G49</f>
        <v>1</v>
      </c>
      <c r="H91" s="7">
        <f t="shared" ref="H91:O91" si="24">H49</f>
        <v>5</v>
      </c>
      <c r="I91" s="7">
        <f t="shared" si="24"/>
        <v>2</v>
      </c>
      <c r="J91" s="7">
        <f t="shared" si="24"/>
        <v>6</v>
      </c>
      <c r="K91" s="7">
        <f t="shared" si="24"/>
        <v>5</v>
      </c>
      <c r="L91" s="7">
        <f t="shared" si="24"/>
        <v>5</v>
      </c>
      <c r="M91" s="7">
        <f t="shared" si="24"/>
        <v>6</v>
      </c>
      <c r="N91" s="7">
        <f t="shared" si="24"/>
        <v>8</v>
      </c>
      <c r="O91" s="7">
        <f t="shared" si="24"/>
        <v>4</v>
      </c>
      <c r="P91" s="7">
        <f t="shared" si="11"/>
        <v>140</v>
      </c>
      <c r="Q91" s="9">
        <f t="shared" si="12"/>
        <v>41.666666666666664</v>
      </c>
    </row>
    <row r="92" spans="1:17" ht="15.75">
      <c r="A92" s="5">
        <v>16</v>
      </c>
      <c r="B92" s="6" t="s">
        <v>53</v>
      </c>
      <c r="C92" s="6" t="s">
        <v>54</v>
      </c>
      <c r="D92" s="7">
        <f>D66</f>
        <v>19</v>
      </c>
      <c r="E92" s="7">
        <f>E66</f>
        <v>19</v>
      </c>
      <c r="F92" s="9">
        <f t="shared" si="9"/>
        <v>100</v>
      </c>
      <c r="G92" s="7">
        <f>G66</f>
        <v>6</v>
      </c>
      <c r="H92" s="7">
        <f t="shared" ref="H92:O92" si="25">H66</f>
        <v>5</v>
      </c>
      <c r="I92" s="7">
        <f t="shared" si="25"/>
        <v>2</v>
      </c>
      <c r="J92" s="7">
        <f t="shared" si="25"/>
        <v>5</v>
      </c>
      <c r="K92" s="7">
        <f t="shared" si="25"/>
        <v>0</v>
      </c>
      <c r="L92" s="7">
        <f t="shared" si="25"/>
        <v>0</v>
      </c>
      <c r="M92" s="7">
        <f t="shared" si="25"/>
        <v>1</v>
      </c>
      <c r="N92" s="7">
        <f t="shared" si="25"/>
        <v>0</v>
      </c>
      <c r="O92" s="7">
        <f t="shared" si="25"/>
        <v>0</v>
      </c>
      <c r="P92" s="7">
        <f t="shared" si="11"/>
        <v>122</v>
      </c>
      <c r="Q92" s="9">
        <f t="shared" si="12"/>
        <v>80.263157894736835</v>
      </c>
    </row>
    <row r="93" spans="1:17" ht="15.75">
      <c r="A93" s="5">
        <v>17</v>
      </c>
      <c r="B93" s="6" t="s">
        <v>48</v>
      </c>
      <c r="C93" s="6" t="s">
        <v>55</v>
      </c>
      <c r="D93" s="7">
        <f>D67</f>
        <v>19</v>
      </c>
      <c r="E93" s="7">
        <f>E67</f>
        <v>18</v>
      </c>
      <c r="F93" s="9">
        <f t="shared" si="9"/>
        <v>94.74</v>
      </c>
      <c r="G93" s="7">
        <f>G67</f>
        <v>3</v>
      </c>
      <c r="H93" s="7">
        <f t="shared" ref="H93:O93" si="26">H67</f>
        <v>5</v>
      </c>
      <c r="I93" s="7">
        <f t="shared" si="26"/>
        <v>2</v>
      </c>
      <c r="J93" s="7">
        <f t="shared" si="26"/>
        <v>2</v>
      </c>
      <c r="K93" s="7">
        <f t="shared" si="26"/>
        <v>4</v>
      </c>
      <c r="L93" s="7">
        <f t="shared" si="26"/>
        <v>1</v>
      </c>
      <c r="M93" s="7">
        <f t="shared" si="26"/>
        <v>0</v>
      </c>
      <c r="N93" s="7">
        <f t="shared" si="26"/>
        <v>1</v>
      </c>
      <c r="O93" s="7">
        <f t="shared" si="26"/>
        <v>1</v>
      </c>
      <c r="P93" s="7">
        <f t="shared" si="11"/>
        <v>101</v>
      </c>
      <c r="Q93" s="9">
        <f t="shared" si="12"/>
        <v>66.44736842105263</v>
      </c>
    </row>
    <row r="94" spans="1:17" ht="15.75">
      <c r="A94" s="14"/>
      <c r="B94" s="14"/>
      <c r="C94" s="6" t="s">
        <v>30</v>
      </c>
      <c r="D94" s="7">
        <v>134</v>
      </c>
      <c r="E94" s="7">
        <v>118</v>
      </c>
      <c r="F94" s="9">
        <f t="shared" si="9"/>
        <v>88.06</v>
      </c>
      <c r="G94" s="7">
        <f>SUM(G78:G93)</f>
        <v>60</v>
      </c>
      <c r="H94" s="7">
        <f t="shared" ref="H94:O94" si="27">SUM(H78:H93)</f>
        <v>80</v>
      </c>
      <c r="I94" s="7">
        <f t="shared" si="27"/>
        <v>103</v>
      </c>
      <c r="J94" s="7">
        <f t="shared" si="27"/>
        <v>106</v>
      </c>
      <c r="K94" s="7">
        <f t="shared" si="27"/>
        <v>99</v>
      </c>
      <c r="L94" s="7">
        <f t="shared" si="27"/>
        <v>88</v>
      </c>
      <c r="M94" s="7">
        <f t="shared" si="27"/>
        <v>51</v>
      </c>
      <c r="N94" s="7">
        <f t="shared" si="27"/>
        <v>56</v>
      </c>
      <c r="O94" s="7">
        <f t="shared" si="27"/>
        <v>26</v>
      </c>
      <c r="P94" s="7">
        <f t="shared" si="11"/>
        <v>3006</v>
      </c>
      <c r="Q94" s="9">
        <f>P94*2.5/134</f>
        <v>56.082089552238806</v>
      </c>
    </row>
  </sheetData>
  <mergeCells count="20">
    <mergeCell ref="A1:Q1"/>
    <mergeCell ref="A5:Q5"/>
    <mergeCell ref="A2:Q2"/>
    <mergeCell ref="A3:Q3"/>
    <mergeCell ref="A74:Q74"/>
    <mergeCell ref="A20:Q20"/>
    <mergeCell ref="A21:Q21"/>
    <mergeCell ref="A22:Q22"/>
    <mergeCell ref="A24:Q24"/>
    <mergeCell ref="A37:Q37"/>
    <mergeCell ref="A38:Q38"/>
    <mergeCell ref="A39:Q39"/>
    <mergeCell ref="A41:Q41"/>
    <mergeCell ref="A70:Q70"/>
    <mergeCell ref="A71:Q71"/>
    <mergeCell ref="A72:Q72"/>
    <mergeCell ref="A55:Q55"/>
    <mergeCell ref="A56:Q56"/>
    <mergeCell ref="A57:Q57"/>
    <mergeCell ref="A59:Q59"/>
  </mergeCells>
  <pageMargins left="0.7" right="0.7" top="0.28000000000000003" bottom="0.32" header="0.3" footer="0.3"/>
  <pageSetup paperSize="9" scale="75" orientation="landscape" verticalDpi="4294967294" r:id="rId1"/>
  <rowBreaks count="3" manualBreakCount="3">
    <brk id="19" max="16383" man="1"/>
    <brk id="35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- XII 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K.V</cp:lastModifiedBy>
  <cp:lastPrinted>2017-05-30T08:31:06Z</cp:lastPrinted>
  <dcterms:created xsi:type="dcterms:W3CDTF">2013-06-07T03:30:12Z</dcterms:created>
  <dcterms:modified xsi:type="dcterms:W3CDTF">2019-07-27T07:03:25Z</dcterms:modified>
</cp:coreProperties>
</file>