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est\Desktop\"/>
    </mc:Choice>
  </mc:AlternateContent>
  <bookViews>
    <workbookView xWindow="0" yWindow="0" windowWidth="20490" windowHeight="7755"/>
  </bookViews>
  <sheets>
    <sheet name="P I" sheetId="2" r:id="rId1"/>
  </sheets>
  <calcPr calcId="152511"/>
  <extLst>
    <ext uri="GoogleSheetsCustomDataVersion1">
      <go:sheetsCustomData xmlns:go="http://customooxmlschemas.google.com/" r:id="rId11" roundtripDataSignature="AMtx7mjCkw4oGTcG0LxjiDETg8V0YbC+PA=="/>
    </ext>
  </extLst>
</workbook>
</file>

<file path=xl/calcChain.xml><?xml version="1.0" encoding="utf-8"?>
<calcChain xmlns="http://schemas.openxmlformats.org/spreadsheetml/2006/main">
  <c r="P104" i="2" l="1"/>
  <c r="O104" i="2"/>
  <c r="N104" i="2"/>
  <c r="M104" i="2"/>
  <c r="L104" i="2"/>
  <c r="K104" i="2"/>
  <c r="Q104" i="2" s="1"/>
  <c r="R104" i="2" s="1"/>
  <c r="J104" i="2"/>
  <c r="I104" i="2"/>
  <c r="H104" i="2"/>
  <c r="F104" i="2"/>
  <c r="E104" i="2"/>
  <c r="Q74" i="2"/>
  <c r="R74" i="2" s="1"/>
  <c r="Q54" i="2"/>
  <c r="R54" i="2" s="1"/>
  <c r="Q33" i="2"/>
  <c r="R33" i="2" s="1"/>
  <c r="Q15" i="2"/>
  <c r="R15" i="2" s="1"/>
  <c r="P102" i="2" l="1"/>
  <c r="O102" i="2"/>
  <c r="N102" i="2"/>
  <c r="M102" i="2"/>
  <c r="L102" i="2"/>
  <c r="K102" i="2"/>
  <c r="J102" i="2"/>
  <c r="I102" i="2"/>
  <c r="H102" i="2"/>
  <c r="G102" i="2"/>
  <c r="F102" i="2"/>
  <c r="E102" i="2"/>
  <c r="P101" i="2"/>
  <c r="O101" i="2"/>
  <c r="N101" i="2"/>
  <c r="M101" i="2"/>
  <c r="L101" i="2"/>
  <c r="K101" i="2"/>
  <c r="J101" i="2"/>
  <c r="I101" i="2"/>
  <c r="H101" i="2"/>
  <c r="F101" i="2"/>
  <c r="E101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P99" i="2"/>
  <c r="O99" i="2"/>
  <c r="N99" i="2"/>
  <c r="M99" i="2"/>
  <c r="L99" i="2"/>
  <c r="K99" i="2"/>
  <c r="J99" i="2"/>
  <c r="I99" i="2"/>
  <c r="H99" i="2"/>
  <c r="F99" i="2"/>
  <c r="E99" i="2"/>
  <c r="P98" i="2"/>
  <c r="O98" i="2"/>
  <c r="N98" i="2"/>
  <c r="M98" i="2"/>
  <c r="L98" i="2"/>
  <c r="K98" i="2"/>
  <c r="J98" i="2"/>
  <c r="I98" i="2"/>
  <c r="H98" i="2"/>
  <c r="F98" i="2"/>
  <c r="E98" i="2"/>
  <c r="P97" i="2"/>
  <c r="O97" i="2"/>
  <c r="N97" i="2"/>
  <c r="M97" i="2"/>
  <c r="L97" i="2"/>
  <c r="K97" i="2"/>
  <c r="J97" i="2"/>
  <c r="I97" i="2"/>
  <c r="H97" i="2"/>
  <c r="F97" i="2"/>
  <c r="E97" i="2"/>
  <c r="P96" i="2"/>
  <c r="O96" i="2"/>
  <c r="N96" i="2"/>
  <c r="M96" i="2"/>
  <c r="L96" i="2"/>
  <c r="K96" i="2"/>
  <c r="J96" i="2"/>
  <c r="I96" i="2"/>
  <c r="H96" i="2"/>
  <c r="F96" i="2"/>
  <c r="E96" i="2"/>
  <c r="P95" i="2"/>
  <c r="O95" i="2"/>
  <c r="N95" i="2"/>
  <c r="M95" i="2"/>
  <c r="L95" i="2"/>
  <c r="K95" i="2"/>
  <c r="J95" i="2"/>
  <c r="I95" i="2"/>
  <c r="H95" i="2"/>
  <c r="F95" i="2"/>
  <c r="E95" i="2"/>
  <c r="P94" i="2"/>
  <c r="O94" i="2"/>
  <c r="N94" i="2"/>
  <c r="M94" i="2"/>
  <c r="L94" i="2"/>
  <c r="K94" i="2"/>
  <c r="J94" i="2"/>
  <c r="I94" i="2"/>
  <c r="H94" i="2"/>
  <c r="F94" i="2"/>
  <c r="E94" i="2"/>
  <c r="P93" i="2"/>
  <c r="O93" i="2"/>
  <c r="N93" i="2"/>
  <c r="M93" i="2"/>
  <c r="L93" i="2"/>
  <c r="K93" i="2"/>
  <c r="J93" i="2"/>
  <c r="I93" i="2"/>
  <c r="H93" i="2"/>
  <c r="F93" i="2"/>
  <c r="E93" i="2"/>
  <c r="P92" i="2"/>
  <c r="O92" i="2"/>
  <c r="N92" i="2"/>
  <c r="M92" i="2"/>
  <c r="L92" i="2"/>
  <c r="K92" i="2"/>
  <c r="J92" i="2"/>
  <c r="I92" i="2"/>
  <c r="H92" i="2"/>
  <c r="G92" i="2"/>
  <c r="F92" i="2"/>
  <c r="E92" i="2"/>
  <c r="P91" i="2"/>
  <c r="O91" i="2"/>
  <c r="N91" i="2"/>
  <c r="M91" i="2"/>
  <c r="L91" i="2"/>
  <c r="K91" i="2"/>
  <c r="J91" i="2"/>
  <c r="I91" i="2"/>
  <c r="H91" i="2"/>
  <c r="G91" i="2"/>
  <c r="F91" i="2"/>
  <c r="E91" i="2"/>
  <c r="P90" i="2"/>
  <c r="O90" i="2"/>
  <c r="N90" i="2"/>
  <c r="M90" i="2"/>
  <c r="L90" i="2"/>
  <c r="K90" i="2"/>
  <c r="J90" i="2"/>
  <c r="I90" i="2"/>
  <c r="H90" i="2"/>
  <c r="F90" i="2"/>
  <c r="E90" i="2"/>
  <c r="P89" i="2"/>
  <c r="O89" i="2"/>
  <c r="N89" i="2"/>
  <c r="M89" i="2"/>
  <c r="L89" i="2"/>
  <c r="K89" i="2"/>
  <c r="J89" i="2"/>
  <c r="I89" i="2"/>
  <c r="H89" i="2"/>
  <c r="F89" i="2"/>
  <c r="E89" i="2"/>
  <c r="P88" i="2"/>
  <c r="O88" i="2"/>
  <c r="N88" i="2"/>
  <c r="M88" i="2"/>
  <c r="L88" i="2"/>
  <c r="K88" i="2"/>
  <c r="J88" i="2"/>
  <c r="I88" i="2"/>
  <c r="H88" i="2"/>
  <c r="F88" i="2"/>
  <c r="E88" i="2"/>
  <c r="P87" i="2"/>
  <c r="O87" i="2"/>
  <c r="N87" i="2"/>
  <c r="M87" i="2"/>
  <c r="L87" i="2"/>
  <c r="K87" i="2"/>
  <c r="J87" i="2"/>
  <c r="I87" i="2"/>
  <c r="H87" i="2"/>
  <c r="F87" i="2"/>
  <c r="E87" i="2"/>
  <c r="P86" i="2"/>
  <c r="O86" i="2"/>
  <c r="N86" i="2"/>
  <c r="M86" i="2"/>
  <c r="L86" i="2"/>
  <c r="K86" i="2"/>
  <c r="J86" i="2"/>
  <c r="I86" i="2"/>
  <c r="H86" i="2"/>
  <c r="F86" i="2"/>
  <c r="E86" i="2"/>
  <c r="P73" i="2"/>
  <c r="O73" i="2"/>
  <c r="N73" i="2"/>
  <c r="M73" i="2"/>
  <c r="L73" i="2"/>
  <c r="K73" i="2"/>
  <c r="J73" i="2"/>
  <c r="I73" i="2"/>
  <c r="H73" i="2"/>
  <c r="Q72" i="2"/>
  <c r="Q102" i="2" s="1"/>
  <c r="Q71" i="2"/>
  <c r="R71" i="2" s="1"/>
  <c r="Q70" i="2"/>
  <c r="R70" i="2" s="1"/>
  <c r="Q69" i="2"/>
  <c r="R69" i="2" s="1"/>
  <c r="Q68" i="2"/>
  <c r="R68" i="2" s="1"/>
  <c r="Q67" i="2"/>
  <c r="R67" i="2" s="1"/>
  <c r="P53" i="2"/>
  <c r="O53" i="2"/>
  <c r="N53" i="2"/>
  <c r="M53" i="2"/>
  <c r="L53" i="2"/>
  <c r="K53" i="2"/>
  <c r="J53" i="2"/>
  <c r="I53" i="2"/>
  <c r="H53" i="2"/>
  <c r="Q52" i="2"/>
  <c r="R52" i="2" s="1"/>
  <c r="Q51" i="2"/>
  <c r="R51" i="2" s="1"/>
  <c r="Q50" i="2"/>
  <c r="R50" i="2" s="1"/>
  <c r="Q49" i="2"/>
  <c r="R49" i="2" s="1"/>
  <c r="Q48" i="2"/>
  <c r="R48" i="2" s="1"/>
  <c r="Q47" i="2"/>
  <c r="R47" i="2" s="1"/>
  <c r="P32" i="2"/>
  <c r="O32" i="2"/>
  <c r="N32" i="2"/>
  <c r="M32" i="2"/>
  <c r="L32" i="2"/>
  <c r="K32" i="2"/>
  <c r="J32" i="2"/>
  <c r="I32" i="2"/>
  <c r="H32" i="2"/>
  <c r="Q31" i="2"/>
  <c r="R31" i="2" s="1"/>
  <c r="Q30" i="2"/>
  <c r="R30" i="2" s="1"/>
  <c r="Q29" i="2"/>
  <c r="R29" i="2" s="1"/>
  <c r="Q28" i="2"/>
  <c r="R28" i="2" s="1"/>
  <c r="Q27" i="2"/>
  <c r="R27" i="2" s="1"/>
  <c r="Q26" i="2"/>
  <c r="R26" i="2" s="1"/>
  <c r="P14" i="2"/>
  <c r="O14" i="2"/>
  <c r="N14" i="2"/>
  <c r="M14" i="2"/>
  <c r="L14" i="2"/>
  <c r="K14" i="2"/>
  <c r="J14" i="2"/>
  <c r="I14" i="2"/>
  <c r="H14" i="2"/>
  <c r="Q13" i="2"/>
  <c r="R13" i="2" s="1"/>
  <c r="Q12" i="2"/>
  <c r="R12" i="2" s="1"/>
  <c r="Q11" i="2"/>
  <c r="R11" i="2" s="1"/>
  <c r="Q10" i="2"/>
  <c r="R10" i="2" s="1"/>
  <c r="Q9" i="2"/>
  <c r="R9" i="2" s="1"/>
  <c r="Q8" i="2"/>
  <c r="R8" i="2" s="1"/>
  <c r="Q73" i="2" l="1"/>
  <c r="R73" i="2" s="1"/>
  <c r="N103" i="2"/>
  <c r="Q95" i="2"/>
  <c r="R95" i="2" s="1"/>
  <c r="Q88" i="2"/>
  <c r="R88" i="2" s="1"/>
  <c r="Q89" i="2"/>
  <c r="R89" i="2" s="1"/>
  <c r="Q99" i="2"/>
  <c r="R99" i="2" s="1"/>
  <c r="Q87" i="2"/>
  <c r="R87" i="2" s="1"/>
  <c r="Q32" i="2"/>
  <c r="R32" i="2" s="1"/>
  <c r="Q53" i="2"/>
  <c r="R53" i="2" s="1"/>
  <c r="Q90" i="2"/>
  <c r="R90" i="2" s="1"/>
  <c r="Q92" i="2"/>
  <c r="R92" i="2" s="1"/>
  <c r="Q97" i="2"/>
  <c r="R97" i="2" s="1"/>
  <c r="Q101" i="2"/>
  <c r="R101" i="2" s="1"/>
  <c r="I103" i="2"/>
  <c r="M103" i="2"/>
  <c r="K103" i="2"/>
  <c r="O103" i="2"/>
  <c r="Q86" i="2"/>
  <c r="R86" i="2" s="1"/>
  <c r="Q94" i="2"/>
  <c r="R94" i="2" s="1"/>
  <c r="Q100" i="2"/>
  <c r="R100" i="2" s="1"/>
  <c r="J103" i="2"/>
  <c r="Q93" i="2"/>
  <c r="R93" i="2" s="1"/>
  <c r="R72" i="2"/>
  <c r="R102" i="2" s="1"/>
  <c r="Q96" i="2"/>
  <c r="R96" i="2" s="1"/>
  <c r="Q14" i="2"/>
  <c r="R14" i="2" s="1"/>
  <c r="H103" i="2"/>
  <c r="L103" i="2"/>
  <c r="P103" i="2"/>
  <c r="Q91" i="2"/>
  <c r="R91" i="2" s="1"/>
  <c r="Q98" i="2"/>
  <c r="R98" i="2" s="1"/>
  <c r="Q103" i="2" l="1"/>
  <c r="R103" i="2" s="1"/>
</calcChain>
</file>

<file path=xl/sharedStrings.xml><?xml version="1.0" encoding="utf-8"?>
<sst xmlns="http://schemas.openxmlformats.org/spreadsheetml/2006/main" count="211" uniqueCount="78">
  <si>
    <t>A1</t>
  </si>
  <si>
    <t>A2</t>
  </si>
  <si>
    <t>B2</t>
  </si>
  <si>
    <t>C1</t>
  </si>
  <si>
    <t>C2</t>
  </si>
  <si>
    <t>D2</t>
  </si>
  <si>
    <t>D1</t>
  </si>
  <si>
    <t>B1</t>
  </si>
  <si>
    <t>E</t>
  </si>
  <si>
    <t>KENDRIYA VIDYALAYA, ORDNANCE FACTORY, MURADNAGAR, GHAZIABAD</t>
  </si>
  <si>
    <t>Session Ending Examination- 2020</t>
  </si>
  <si>
    <t xml:space="preserve">(CLASS- XII -A ) </t>
  </si>
  <si>
    <t xml:space="preserve">NAME OF REGION: </t>
  </si>
  <si>
    <t>Agra</t>
  </si>
  <si>
    <t xml:space="preserve">CLASS XII – Subject wise Result Analysis (Teacher wise PI) </t>
  </si>
  <si>
    <t>Sl. No.</t>
  </si>
  <si>
    <t>Subject</t>
  </si>
  <si>
    <t xml:space="preserve">Teacher Name </t>
  </si>
  <si>
    <t>Total Appeared</t>
  </si>
  <si>
    <t>Total Qualified</t>
  </si>
  <si>
    <t xml:space="preserve"> Pass %</t>
  </si>
  <si>
    <t xml:space="preserve">N X W. </t>
  </si>
  <si>
    <t>P.I</t>
  </si>
  <si>
    <t>English</t>
  </si>
  <si>
    <t>Mrs.Manjula Bhattyacharya</t>
  </si>
  <si>
    <t>Hindi</t>
  </si>
  <si>
    <t>Mr. Ajay Kumar</t>
  </si>
  <si>
    <t>Mathematics</t>
  </si>
  <si>
    <t>Mr. Gauri Shankar</t>
  </si>
  <si>
    <t xml:space="preserve">Physics </t>
  </si>
  <si>
    <t xml:space="preserve">Mr. D.C. Bhatt </t>
  </si>
  <si>
    <t xml:space="preserve">Chemistry </t>
  </si>
  <si>
    <t xml:space="preserve">Mr. Jitendra Kumar </t>
  </si>
  <si>
    <t xml:space="preserve">Biology </t>
  </si>
  <si>
    <t>Mrs.Madhu Paliwal</t>
  </si>
  <si>
    <t xml:space="preserve">Total </t>
  </si>
  <si>
    <t xml:space="preserve">(CLASS- XII -B ) </t>
  </si>
  <si>
    <t>Overall Pass %</t>
  </si>
  <si>
    <t>Mrs. Mamta Mishra</t>
  </si>
  <si>
    <t>Mrs. Chanchal Sharma</t>
  </si>
  <si>
    <t>Mr. B.P.Jaiswal</t>
  </si>
  <si>
    <t xml:space="preserve">Computer Sc. </t>
  </si>
  <si>
    <t>Mr. Roop Narayan</t>
  </si>
  <si>
    <t xml:space="preserve">Mrs. Poonam Tyagi  </t>
  </si>
  <si>
    <t xml:space="preserve">(CLASS- XII -C ) </t>
  </si>
  <si>
    <t xml:space="preserve">Economics </t>
  </si>
  <si>
    <t>Mrs.Sanjeeta Kumari</t>
  </si>
  <si>
    <t>B.St</t>
  </si>
  <si>
    <t>Mr. Ravindra Meena</t>
  </si>
  <si>
    <t xml:space="preserve">Accountancy </t>
  </si>
  <si>
    <t xml:space="preserve">Maths </t>
  </si>
  <si>
    <t xml:space="preserve">(CLASS- XII -D ) </t>
  </si>
  <si>
    <t>History</t>
  </si>
  <si>
    <t xml:space="preserve">Mr. V.K. Dubey </t>
  </si>
  <si>
    <t xml:space="preserve">Geography </t>
  </si>
  <si>
    <t xml:space="preserve">Mr. Babu Lal </t>
  </si>
  <si>
    <t>Political Sc</t>
  </si>
  <si>
    <t>Mrs. Roopali Srivastava</t>
  </si>
  <si>
    <t xml:space="preserve">(CLASS- XII -A, B, C, D) </t>
  </si>
  <si>
    <t>Mrs. Mamta Mishra (B,D)</t>
  </si>
  <si>
    <t>Mrs.Manjula Bhattyacharya (A,C)</t>
  </si>
  <si>
    <t xml:space="preserve">Mrs. Poonam Tyagi (B,C,D) </t>
  </si>
  <si>
    <t xml:space="preserve">Mr. Ajay Kumar(A) </t>
  </si>
  <si>
    <t>Mr. Gauri Shankar (A,C)</t>
  </si>
  <si>
    <t xml:space="preserve">Mrs. Chanchal Sharma (B ) </t>
  </si>
  <si>
    <t>Mr. B. P.Jaiswal (B)</t>
  </si>
  <si>
    <t xml:space="preserve">Mr. D.C. Bhatt (A) </t>
  </si>
  <si>
    <t xml:space="preserve">Mr. Jitender Kumar (A, B) </t>
  </si>
  <si>
    <t xml:space="preserve">Mrs. Madhu Paliwal (A) </t>
  </si>
  <si>
    <t>Mr.Roop Narayan (B)</t>
  </si>
  <si>
    <t xml:space="preserve">Mrs. Sanjeeta (C, D) </t>
  </si>
  <si>
    <t xml:space="preserve">Mr. Ravindra Meena (C) </t>
  </si>
  <si>
    <t xml:space="preserve">History </t>
  </si>
  <si>
    <t xml:space="preserve">Mr. V.K. Dubey (D) </t>
  </si>
  <si>
    <t xml:space="preserve">Mr. Babu Lal (D) </t>
  </si>
  <si>
    <t>Mrs. Roopali Srivastav (D)</t>
  </si>
  <si>
    <t>Physical Edu</t>
  </si>
  <si>
    <t>Mrs.Sushma Ahlawat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</si>
</sst>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Arial"/>
    </font>
    <font>
      <sz val="20"/>
      <color rgb="FF00000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3" fillId="2" borderId="4" xfId="0" applyFont="1" applyFill="1" applyBorder="1" applyAlignment="1"/>
    <xf numFmtId="0" fontId="4" fillId="2" borderId="4" xfId="0" applyFont="1" applyFill="1" applyBorder="1" applyAlignment="1"/>
    <xf numFmtId="0" fontId="4" fillId="2" borderId="4" xfId="0" applyFont="1" applyFill="1" applyBorder="1" applyAlignment="1"/>
    <xf numFmtId="0" fontId="5" fillId="2" borderId="4" xfId="0" applyFont="1" applyFill="1" applyBorder="1" applyAlignment="1"/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6" fillId="0" borderId="4" xfId="0" applyFont="1" applyBorder="1" applyAlignment="1"/>
    <xf numFmtId="0" fontId="5" fillId="2" borderId="4" xfId="0" applyFont="1" applyFill="1" applyBorder="1" applyAlignment="1">
      <alignment horizontal="center"/>
    </xf>
    <xf numFmtId="9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wrapText="1"/>
    </xf>
    <xf numFmtId="9" fontId="5" fillId="2" borderId="4" xfId="0" applyNumberFormat="1" applyFont="1" applyFill="1" applyBorder="1" applyAlignment="1">
      <alignment horizontal="center"/>
    </xf>
    <xf numFmtId="0" fontId="3" fillId="0" borderId="4" xfId="0" applyFont="1" applyBorder="1" applyAlignment="1"/>
    <xf numFmtId="0" fontId="7" fillId="2" borderId="4" xfId="0" applyFont="1" applyFill="1" applyBorder="1" applyAlignment="1"/>
    <xf numFmtId="164" fontId="5" fillId="2" borderId="4" xfId="0" applyNumberFormat="1" applyFont="1" applyFill="1" applyBorder="1" applyAlignment="1">
      <alignment horizontal="center"/>
    </xf>
    <xf numFmtId="0" fontId="8" fillId="0" borderId="4" xfId="0" applyFont="1" applyBorder="1" applyAlignment="1"/>
    <xf numFmtId="0" fontId="4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/>
    <xf numFmtId="164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0" fontId="9" fillId="2" borderId="4" xfId="0" applyFont="1" applyFill="1" applyBorder="1" applyAlignment="1">
      <alignment wrapText="1"/>
    </xf>
    <xf numFmtId="0" fontId="0" fillId="0" borderId="0" xfId="0" applyFont="1" applyAlignment="1"/>
    <xf numFmtId="0" fontId="1" fillId="2" borderId="5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4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4" fillId="2" borderId="8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3" fillId="2" borderId="16" xfId="0" applyFont="1" applyFill="1" applyBorder="1" applyAlignment="1"/>
    <xf numFmtId="0" fontId="4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9" fontId="5" fillId="3" borderId="4" xfId="0" applyNumberFormat="1" applyFont="1" applyFill="1" applyBorder="1" applyAlignment="1">
      <alignment horizontal="center"/>
    </xf>
    <xf numFmtId="10" fontId="5" fillId="3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4"/>
  <sheetViews>
    <sheetView tabSelected="1" topLeftCell="A46" workbookViewId="0">
      <selection activeCell="A18" sqref="A18:R18"/>
    </sheetView>
  </sheetViews>
  <sheetFormatPr defaultColWidth="12.625" defaultRowHeight="15" customHeight="1" x14ac:dyDescent="0.2"/>
  <cols>
    <col min="2" max="2" width="15.5" customWidth="1"/>
    <col min="3" max="3" width="4.25" style="23" customWidth="1"/>
    <col min="4" max="4" width="28.375" customWidth="1"/>
    <col min="5" max="7" width="15.875" customWidth="1"/>
    <col min="8" max="18" width="6.375" customWidth="1"/>
  </cols>
  <sheetData>
    <row r="1" spans="1:27" ht="27" customHeight="1" x14ac:dyDescent="0.35">
      <c r="A1" s="28" t="s">
        <v>9</v>
      </c>
      <c r="B1" s="29"/>
      <c r="C1" s="30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  <c r="S1" s="1"/>
      <c r="T1" s="1"/>
      <c r="U1" s="1"/>
      <c r="V1" s="1"/>
      <c r="W1" s="1"/>
      <c r="X1" s="1"/>
      <c r="Y1" s="1"/>
      <c r="Z1" s="1"/>
      <c r="AA1" s="1"/>
    </row>
    <row r="2" spans="1:27" ht="25.5" x14ac:dyDescent="0.35">
      <c r="A2" s="24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  <c r="S2" s="1"/>
      <c r="T2" s="1"/>
      <c r="U2" s="1"/>
      <c r="V2" s="1"/>
      <c r="W2" s="1"/>
      <c r="X2" s="1"/>
      <c r="Y2" s="1"/>
      <c r="Z2" s="1"/>
      <c r="AA2" s="1"/>
    </row>
    <row r="3" spans="1:27" ht="25.5" x14ac:dyDescent="0.35">
      <c r="A3" s="24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S3" s="1"/>
      <c r="T3" s="1"/>
      <c r="U3" s="1"/>
      <c r="V3" s="1"/>
      <c r="W3" s="1"/>
      <c r="X3" s="1"/>
      <c r="Y3" s="1"/>
      <c r="Z3" s="1"/>
      <c r="AA3" s="1"/>
    </row>
    <row r="4" spans="1:27" ht="15.75" x14ac:dyDescent="0.25">
      <c r="A4" s="2" t="s">
        <v>12</v>
      </c>
      <c r="B4" s="3"/>
      <c r="C4" s="3"/>
      <c r="D4" s="4" t="s">
        <v>13</v>
      </c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x14ac:dyDescent="0.25">
      <c r="A5" s="27" t="s">
        <v>14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5">
      <c r="A6" s="1"/>
      <c r="B6" s="1"/>
      <c r="C6" s="1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1.5" x14ac:dyDescent="0.25">
      <c r="A7" s="5" t="s">
        <v>15</v>
      </c>
      <c r="B7" s="6" t="s">
        <v>16</v>
      </c>
      <c r="C7" s="12"/>
      <c r="D7" s="6" t="s">
        <v>17</v>
      </c>
      <c r="E7" s="6" t="s">
        <v>18</v>
      </c>
      <c r="F7" s="6" t="s">
        <v>19</v>
      </c>
      <c r="G7" s="6" t="s">
        <v>20</v>
      </c>
      <c r="H7" s="6" t="s">
        <v>0</v>
      </c>
      <c r="I7" s="6" t="s">
        <v>1</v>
      </c>
      <c r="J7" s="6" t="s">
        <v>7</v>
      </c>
      <c r="K7" s="6" t="s">
        <v>2</v>
      </c>
      <c r="L7" s="6" t="s">
        <v>3</v>
      </c>
      <c r="M7" s="6" t="s">
        <v>4</v>
      </c>
      <c r="N7" s="6" t="s">
        <v>6</v>
      </c>
      <c r="O7" s="6" t="s">
        <v>5</v>
      </c>
      <c r="P7" s="6" t="s">
        <v>8</v>
      </c>
      <c r="Q7" s="6" t="s">
        <v>21</v>
      </c>
      <c r="R7" s="6" t="s">
        <v>22</v>
      </c>
      <c r="S7" s="1"/>
      <c r="T7" s="1"/>
      <c r="U7" s="1"/>
      <c r="V7" s="1"/>
      <c r="W7" s="1"/>
      <c r="X7" s="1"/>
      <c r="Y7" s="1"/>
      <c r="Z7" s="1"/>
      <c r="AA7" s="1"/>
    </row>
    <row r="8" spans="1:27" ht="15.75" x14ac:dyDescent="0.25">
      <c r="A8" s="5">
        <v>1</v>
      </c>
      <c r="B8" s="6" t="s">
        <v>23</v>
      </c>
      <c r="C8" s="12"/>
      <c r="D8" s="12" t="s">
        <v>24</v>
      </c>
      <c r="E8" s="8">
        <v>38</v>
      </c>
      <c r="F8" s="8">
        <v>38</v>
      </c>
      <c r="G8" s="9">
        <v>1</v>
      </c>
      <c r="H8" s="8">
        <v>6</v>
      </c>
      <c r="I8" s="8">
        <v>8</v>
      </c>
      <c r="J8" s="8">
        <v>5</v>
      </c>
      <c r="K8" s="8">
        <v>4</v>
      </c>
      <c r="L8" s="8">
        <v>8</v>
      </c>
      <c r="M8" s="8">
        <v>4</v>
      </c>
      <c r="N8" s="8">
        <v>2</v>
      </c>
      <c r="O8" s="8">
        <v>1</v>
      </c>
      <c r="P8" s="10">
        <v>0</v>
      </c>
      <c r="Q8" s="10">
        <f t="shared" ref="Q8:Q14" si="0">H8*8+I8*7+J8*6+K8*5+L8*4+M8*3+N8*2+O8*1+P8*0</f>
        <v>203</v>
      </c>
      <c r="R8" s="11">
        <f t="shared" ref="R8:R13" si="1">ROUND(Q8*12.5/E8,2)</f>
        <v>66.78</v>
      </c>
      <c r="S8" s="1"/>
      <c r="T8" s="1"/>
      <c r="U8" s="1"/>
      <c r="V8" s="1"/>
      <c r="W8" s="1"/>
      <c r="X8" s="1"/>
      <c r="Y8" s="1"/>
      <c r="Z8" s="1"/>
      <c r="AA8" s="1"/>
    </row>
    <row r="9" spans="1:27" ht="15.75" x14ac:dyDescent="0.25">
      <c r="A9" s="5">
        <v>2</v>
      </c>
      <c r="B9" s="6" t="s">
        <v>25</v>
      </c>
      <c r="C9" s="12"/>
      <c r="D9" s="6" t="s">
        <v>26</v>
      </c>
      <c r="E9" s="8">
        <v>38</v>
      </c>
      <c r="F9" s="8">
        <v>38</v>
      </c>
      <c r="G9" s="9">
        <v>1</v>
      </c>
      <c r="H9" s="8">
        <v>11</v>
      </c>
      <c r="I9" s="8">
        <v>4</v>
      </c>
      <c r="J9" s="8">
        <v>10</v>
      </c>
      <c r="K9" s="8">
        <v>4</v>
      </c>
      <c r="L9" s="8">
        <v>5</v>
      </c>
      <c r="M9" s="8">
        <v>3</v>
      </c>
      <c r="N9" s="8">
        <v>1</v>
      </c>
      <c r="O9" s="8">
        <v>0</v>
      </c>
      <c r="P9" s="10">
        <v>0</v>
      </c>
      <c r="Q9" s="10">
        <f t="shared" si="0"/>
        <v>227</v>
      </c>
      <c r="R9" s="11">
        <f t="shared" si="1"/>
        <v>74.67</v>
      </c>
      <c r="S9" s="1"/>
      <c r="T9" s="1"/>
      <c r="U9" s="1"/>
      <c r="V9" s="1"/>
      <c r="W9" s="1"/>
      <c r="X9" s="1"/>
      <c r="Y9" s="1"/>
      <c r="Z9" s="1"/>
      <c r="AA9" s="1"/>
    </row>
    <row r="10" spans="1:27" ht="15.75" x14ac:dyDescent="0.25">
      <c r="A10" s="5">
        <v>3</v>
      </c>
      <c r="B10" s="6" t="s">
        <v>27</v>
      </c>
      <c r="C10" s="12"/>
      <c r="D10" s="12" t="s">
        <v>28</v>
      </c>
      <c r="E10" s="8">
        <v>21</v>
      </c>
      <c r="F10" s="8">
        <v>20</v>
      </c>
      <c r="G10" s="13">
        <v>0.95240000000000002</v>
      </c>
      <c r="H10" s="8">
        <v>3</v>
      </c>
      <c r="I10" s="8">
        <v>3</v>
      </c>
      <c r="J10" s="8">
        <v>2</v>
      </c>
      <c r="K10" s="8">
        <v>3</v>
      </c>
      <c r="L10" s="8">
        <v>6</v>
      </c>
      <c r="M10" s="8">
        <v>2</v>
      </c>
      <c r="N10" s="8">
        <v>0</v>
      </c>
      <c r="O10" s="8">
        <v>1</v>
      </c>
      <c r="P10" s="8">
        <v>1</v>
      </c>
      <c r="Q10" s="10">
        <f t="shared" si="0"/>
        <v>103</v>
      </c>
      <c r="R10" s="11">
        <f t="shared" si="1"/>
        <v>61.31</v>
      </c>
      <c r="S10" s="1"/>
      <c r="T10" s="1"/>
      <c r="U10" s="1"/>
      <c r="V10" s="1"/>
      <c r="W10" s="1"/>
      <c r="X10" s="1"/>
      <c r="Y10" s="1"/>
      <c r="Z10" s="1"/>
      <c r="AA10" s="1"/>
    </row>
    <row r="11" spans="1:27" ht="15.75" x14ac:dyDescent="0.25">
      <c r="A11" s="5">
        <v>4</v>
      </c>
      <c r="B11" s="6" t="s">
        <v>29</v>
      </c>
      <c r="C11" s="12"/>
      <c r="D11" s="6" t="s">
        <v>30</v>
      </c>
      <c r="E11" s="8">
        <v>38</v>
      </c>
      <c r="F11" s="8">
        <v>38</v>
      </c>
      <c r="G11" s="9">
        <v>1</v>
      </c>
      <c r="H11" s="8">
        <v>4</v>
      </c>
      <c r="I11" s="8">
        <v>7</v>
      </c>
      <c r="J11" s="8">
        <v>5</v>
      </c>
      <c r="K11" s="8">
        <v>2</v>
      </c>
      <c r="L11" s="8">
        <v>11</v>
      </c>
      <c r="M11" s="8">
        <v>5</v>
      </c>
      <c r="N11" s="8">
        <v>3</v>
      </c>
      <c r="O11" s="8">
        <v>1</v>
      </c>
      <c r="P11" s="10">
        <v>0</v>
      </c>
      <c r="Q11" s="10">
        <f t="shared" si="0"/>
        <v>187</v>
      </c>
      <c r="R11" s="11">
        <f t="shared" si="1"/>
        <v>61.51</v>
      </c>
      <c r="S11" s="1"/>
      <c r="T11" s="1"/>
      <c r="U11" s="1"/>
      <c r="V11" s="1"/>
      <c r="W11" s="1"/>
      <c r="X11" s="1"/>
      <c r="Y11" s="1"/>
      <c r="Z11" s="1"/>
      <c r="AA11" s="1"/>
    </row>
    <row r="12" spans="1:27" ht="15.75" x14ac:dyDescent="0.25">
      <c r="A12" s="5">
        <v>5</v>
      </c>
      <c r="B12" s="6" t="s">
        <v>31</v>
      </c>
      <c r="C12" s="12"/>
      <c r="D12" s="6" t="s">
        <v>32</v>
      </c>
      <c r="E12" s="8">
        <v>38</v>
      </c>
      <c r="F12" s="8">
        <v>38</v>
      </c>
      <c r="G12" s="9">
        <v>1</v>
      </c>
      <c r="H12" s="8">
        <v>6</v>
      </c>
      <c r="I12" s="8">
        <v>3</v>
      </c>
      <c r="J12" s="8">
        <v>5</v>
      </c>
      <c r="K12" s="8">
        <v>6</v>
      </c>
      <c r="L12" s="8">
        <v>6</v>
      </c>
      <c r="M12" s="8">
        <v>8</v>
      </c>
      <c r="N12" s="8">
        <v>2</v>
      </c>
      <c r="O12" s="8">
        <v>2</v>
      </c>
      <c r="P12" s="10">
        <v>0</v>
      </c>
      <c r="Q12" s="10">
        <f t="shared" si="0"/>
        <v>183</v>
      </c>
      <c r="R12" s="11">
        <f t="shared" si="1"/>
        <v>60.2</v>
      </c>
      <c r="S12" s="1"/>
      <c r="T12" s="1"/>
      <c r="U12" s="1"/>
      <c r="V12" s="1"/>
      <c r="W12" s="1"/>
      <c r="X12" s="1"/>
      <c r="Y12" s="1"/>
      <c r="Z12" s="1"/>
      <c r="AA12" s="1"/>
    </row>
    <row r="13" spans="1:27" ht="15.75" x14ac:dyDescent="0.25">
      <c r="A13" s="5">
        <v>6</v>
      </c>
      <c r="B13" s="6" t="s">
        <v>33</v>
      </c>
      <c r="C13" s="12"/>
      <c r="D13" s="12" t="s">
        <v>34</v>
      </c>
      <c r="E13" s="10">
        <v>17</v>
      </c>
      <c r="F13" s="10">
        <v>17</v>
      </c>
      <c r="G13" s="9">
        <v>1</v>
      </c>
      <c r="H13" s="8">
        <v>6</v>
      </c>
      <c r="I13" s="8">
        <v>2</v>
      </c>
      <c r="J13" s="8">
        <v>1</v>
      </c>
      <c r="K13" s="8">
        <v>1</v>
      </c>
      <c r="L13" s="8">
        <v>1</v>
      </c>
      <c r="M13" s="8">
        <v>2</v>
      </c>
      <c r="N13" s="8">
        <v>3</v>
      </c>
      <c r="O13" s="8">
        <v>1</v>
      </c>
      <c r="P13" s="10">
        <v>0</v>
      </c>
      <c r="Q13" s="10">
        <f t="shared" si="0"/>
        <v>90</v>
      </c>
      <c r="R13" s="11">
        <f t="shared" si="1"/>
        <v>66.180000000000007</v>
      </c>
      <c r="S13" s="1"/>
      <c r="T13" s="1"/>
      <c r="U13" s="1"/>
      <c r="V13" s="1"/>
      <c r="W13" s="1"/>
      <c r="X13" s="1"/>
      <c r="Y13" s="1"/>
      <c r="Z13" s="1"/>
      <c r="AA13" s="1"/>
    </row>
    <row r="14" spans="1:27" ht="15.75" x14ac:dyDescent="0.25">
      <c r="A14" s="5"/>
      <c r="B14" s="6"/>
      <c r="C14" s="12"/>
      <c r="D14" s="57" t="s">
        <v>35</v>
      </c>
      <c r="E14" s="58">
        <v>38</v>
      </c>
      <c r="F14" s="58">
        <v>37</v>
      </c>
      <c r="G14" s="61">
        <v>0.97399999999999998</v>
      </c>
      <c r="H14" s="58">
        <f t="shared" ref="H14:P14" si="2">SUMPRODUCT(H8:H13)</f>
        <v>36</v>
      </c>
      <c r="I14" s="58">
        <f t="shared" si="2"/>
        <v>27</v>
      </c>
      <c r="J14" s="58">
        <f t="shared" si="2"/>
        <v>28</v>
      </c>
      <c r="K14" s="58">
        <f t="shared" si="2"/>
        <v>20</v>
      </c>
      <c r="L14" s="58">
        <f t="shared" si="2"/>
        <v>37</v>
      </c>
      <c r="M14" s="58">
        <f t="shared" si="2"/>
        <v>24</v>
      </c>
      <c r="N14" s="58">
        <f t="shared" si="2"/>
        <v>11</v>
      </c>
      <c r="O14" s="58">
        <f t="shared" si="2"/>
        <v>6</v>
      </c>
      <c r="P14" s="58">
        <f t="shared" si="2"/>
        <v>1</v>
      </c>
      <c r="Q14" s="58">
        <f t="shared" si="0"/>
        <v>993</v>
      </c>
      <c r="R14" s="60">
        <f>ROUND(Q14*2.5/E14,2)</f>
        <v>65.33</v>
      </c>
      <c r="S14" s="1"/>
      <c r="T14" s="1"/>
      <c r="U14" s="1"/>
      <c r="V14" s="1"/>
      <c r="W14" s="1"/>
      <c r="X14" s="1"/>
      <c r="Y14" s="1"/>
      <c r="Z14" s="1"/>
      <c r="AA14" s="1"/>
    </row>
    <row r="15" spans="1:27" ht="15.75" x14ac:dyDescent="0.25">
      <c r="A15" s="1"/>
      <c r="B15" s="22" t="s">
        <v>76</v>
      </c>
      <c r="C15" s="22"/>
      <c r="D15" s="12" t="s">
        <v>77</v>
      </c>
      <c r="E15" s="10">
        <v>38</v>
      </c>
      <c r="F15" s="10">
        <v>38</v>
      </c>
      <c r="G15" s="13">
        <v>1</v>
      </c>
      <c r="H15" s="10">
        <v>1</v>
      </c>
      <c r="I15" s="10">
        <v>1</v>
      </c>
      <c r="J15" s="10">
        <v>4</v>
      </c>
      <c r="K15" s="10">
        <v>7</v>
      </c>
      <c r="L15" s="10">
        <v>9</v>
      </c>
      <c r="M15" s="10">
        <v>7</v>
      </c>
      <c r="N15" s="10">
        <v>4</v>
      </c>
      <c r="O15" s="10">
        <v>5</v>
      </c>
      <c r="P15" s="10">
        <v>0</v>
      </c>
      <c r="Q15" s="10">
        <f t="shared" ref="Q15" si="3">H15*8+I15*7+J15*6+K15*5+L15*4+M15*3+N15*2+O15*1+P15*0</f>
        <v>144</v>
      </c>
      <c r="R15" s="11">
        <f t="shared" ref="R15" si="4">ROUND(Q15*12.5/E15,2)</f>
        <v>47.37</v>
      </c>
      <c r="S15" s="1"/>
      <c r="T15" s="1"/>
      <c r="U15" s="1"/>
      <c r="V15" s="1"/>
      <c r="W15" s="1"/>
      <c r="X15" s="1"/>
      <c r="Y15" s="1"/>
      <c r="Z15" s="1"/>
      <c r="AA15" s="1"/>
    </row>
    <row r="16" spans="1:27" s="23" customFormat="1" ht="15.75" customHeight="1" x14ac:dyDescent="0.25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23" customFormat="1" ht="26.25" customHeight="1" x14ac:dyDescent="0.25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25.5" x14ac:dyDescent="0.25">
      <c r="A18" s="63" t="s">
        <v>9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5"/>
      <c r="S18" s="14"/>
      <c r="T18" s="1"/>
      <c r="U18" s="1"/>
      <c r="V18" s="1"/>
      <c r="W18" s="1"/>
      <c r="X18" s="1"/>
      <c r="Y18" s="1"/>
      <c r="Z18" s="1"/>
      <c r="AA18" s="1"/>
    </row>
    <row r="19" spans="1:27" ht="25.5" x14ac:dyDescent="0.35">
      <c r="A19" s="24" t="s">
        <v>10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  <c r="S19" s="1"/>
      <c r="T19" s="1"/>
      <c r="U19" s="1"/>
      <c r="V19" s="1"/>
      <c r="W19" s="1"/>
      <c r="X19" s="1"/>
      <c r="Y19" s="1"/>
      <c r="Z19" s="1"/>
      <c r="AA19" s="1"/>
    </row>
    <row r="20" spans="1:27" ht="25.5" x14ac:dyDescent="0.35">
      <c r="A20" s="24" t="s">
        <v>36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  <c r="S20" s="14"/>
      <c r="T20" s="1"/>
      <c r="U20" s="1"/>
      <c r="V20" s="1"/>
      <c r="W20" s="1"/>
      <c r="X20" s="1"/>
      <c r="Y20" s="1"/>
      <c r="Z20" s="1"/>
      <c r="AA20" s="1"/>
    </row>
    <row r="21" spans="1:27" ht="15.75" x14ac:dyDescent="0.25">
      <c r="A21" s="2" t="s">
        <v>12</v>
      </c>
      <c r="B21" s="3"/>
      <c r="C21" s="3"/>
      <c r="D21" s="15" t="s">
        <v>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4"/>
      <c r="T21" s="1"/>
      <c r="U21" s="1"/>
      <c r="V21" s="1"/>
      <c r="W21" s="1"/>
      <c r="X21" s="1"/>
      <c r="Y21" s="1"/>
      <c r="Z21" s="1"/>
      <c r="AA21" s="1"/>
    </row>
    <row r="22" spans="1:27" ht="15.75" x14ac:dyDescent="0.25">
      <c r="A22" s="27" t="s">
        <v>14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  <c r="S22" s="14"/>
      <c r="T22" s="1"/>
      <c r="U22" s="1"/>
      <c r="V22" s="1"/>
      <c r="W22" s="1"/>
      <c r="X22" s="1"/>
      <c r="Y22" s="1"/>
      <c r="Z22" s="1"/>
      <c r="AA22" s="1"/>
    </row>
    <row r="23" spans="1:27" x14ac:dyDescent="0.25">
      <c r="A23" s="1"/>
      <c r="B23" s="1"/>
      <c r="C23" s="1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x14ac:dyDescent="0.25">
      <c r="A24" s="10">
        <v>1</v>
      </c>
      <c r="B24" s="10">
        <v>2</v>
      </c>
      <c r="C24" s="10"/>
      <c r="D24" s="10">
        <v>3</v>
      </c>
      <c r="E24" s="10">
        <v>4</v>
      </c>
      <c r="F24" s="10">
        <v>5</v>
      </c>
      <c r="G24" s="10">
        <v>6</v>
      </c>
      <c r="H24" s="10">
        <v>7</v>
      </c>
      <c r="I24" s="10">
        <v>8</v>
      </c>
      <c r="J24" s="10">
        <v>9</v>
      </c>
      <c r="K24" s="10">
        <v>10</v>
      </c>
      <c r="L24" s="10">
        <v>11</v>
      </c>
      <c r="M24" s="10">
        <v>12</v>
      </c>
      <c r="N24" s="10">
        <v>13</v>
      </c>
      <c r="O24" s="10">
        <v>14</v>
      </c>
      <c r="P24" s="10">
        <v>15</v>
      </c>
      <c r="Q24" s="10">
        <v>16</v>
      </c>
      <c r="R24" s="10">
        <v>17</v>
      </c>
      <c r="S24" s="1"/>
      <c r="T24" s="1"/>
      <c r="U24" s="1"/>
      <c r="V24" s="1"/>
      <c r="W24" s="1"/>
      <c r="X24" s="1"/>
      <c r="Y24" s="1"/>
      <c r="Z24" s="1"/>
      <c r="AA24" s="1"/>
    </row>
    <row r="25" spans="1:27" s="52" customFormat="1" ht="31.5" x14ac:dyDescent="0.2">
      <c r="A25" s="49" t="s">
        <v>15</v>
      </c>
      <c r="B25" s="50" t="s">
        <v>16</v>
      </c>
      <c r="C25" s="50"/>
      <c r="D25" s="50" t="s">
        <v>17</v>
      </c>
      <c r="E25" s="50" t="s">
        <v>18</v>
      </c>
      <c r="F25" s="50" t="s">
        <v>19</v>
      </c>
      <c r="G25" s="50" t="s">
        <v>37</v>
      </c>
      <c r="H25" s="50" t="s">
        <v>0</v>
      </c>
      <c r="I25" s="50" t="s">
        <v>1</v>
      </c>
      <c r="J25" s="50" t="s">
        <v>7</v>
      </c>
      <c r="K25" s="50" t="s">
        <v>2</v>
      </c>
      <c r="L25" s="50" t="s">
        <v>3</v>
      </c>
      <c r="M25" s="50" t="s">
        <v>4</v>
      </c>
      <c r="N25" s="50" t="s">
        <v>6</v>
      </c>
      <c r="O25" s="50" t="s">
        <v>5</v>
      </c>
      <c r="P25" s="50" t="s">
        <v>8</v>
      </c>
      <c r="Q25" s="50" t="s">
        <v>21</v>
      </c>
      <c r="R25" s="50" t="s">
        <v>22</v>
      </c>
      <c r="S25" s="51"/>
      <c r="T25" s="51"/>
      <c r="U25" s="51"/>
      <c r="V25" s="51"/>
      <c r="W25" s="51"/>
      <c r="X25" s="51"/>
      <c r="Y25" s="51"/>
      <c r="Z25" s="51"/>
      <c r="AA25" s="51"/>
    </row>
    <row r="26" spans="1:27" ht="15.75" x14ac:dyDescent="0.25">
      <c r="A26" s="5">
        <v>1</v>
      </c>
      <c r="B26" s="6" t="s">
        <v>23</v>
      </c>
      <c r="C26" s="12"/>
      <c r="D26" s="12" t="s">
        <v>38</v>
      </c>
      <c r="E26" s="8">
        <v>27</v>
      </c>
      <c r="F26" s="8">
        <v>27</v>
      </c>
      <c r="G26" s="9">
        <v>1</v>
      </c>
      <c r="H26" s="8">
        <v>3</v>
      </c>
      <c r="I26" s="8">
        <v>2</v>
      </c>
      <c r="J26" s="8">
        <v>3</v>
      </c>
      <c r="K26" s="8">
        <v>9</v>
      </c>
      <c r="L26" s="8">
        <v>7</v>
      </c>
      <c r="M26" s="8">
        <v>3</v>
      </c>
      <c r="N26" s="8">
        <v>0</v>
      </c>
      <c r="O26" s="8">
        <v>0</v>
      </c>
      <c r="P26" s="10">
        <v>0</v>
      </c>
      <c r="Q26" s="10">
        <f t="shared" ref="Q26:Q33" si="5">H26*8+I26*7+J26*6+K26*5+L26*4+M26*3+N26*2+O26*1+P26*0</f>
        <v>138</v>
      </c>
      <c r="R26" s="11">
        <f t="shared" ref="R26:R31" si="6">ROUND(Q26*12.5/E26,1)</f>
        <v>63.9</v>
      </c>
      <c r="S26" s="1"/>
      <c r="T26" s="1"/>
      <c r="U26" s="1"/>
      <c r="V26" s="1"/>
      <c r="W26" s="1"/>
      <c r="X26" s="1"/>
      <c r="Y26" s="1"/>
      <c r="Z26" s="1"/>
      <c r="AA26" s="1"/>
    </row>
    <row r="27" spans="1:27" ht="15.75" x14ac:dyDescent="0.25">
      <c r="A27" s="5">
        <v>2</v>
      </c>
      <c r="B27" s="6" t="s">
        <v>27</v>
      </c>
      <c r="C27" s="12"/>
      <c r="D27" s="12" t="s">
        <v>39</v>
      </c>
      <c r="E27" s="8">
        <v>27</v>
      </c>
      <c r="F27" s="8">
        <v>26</v>
      </c>
      <c r="G27" s="16">
        <v>0.96299999999999997</v>
      </c>
      <c r="H27" s="8">
        <v>7</v>
      </c>
      <c r="I27" s="8">
        <v>2</v>
      </c>
      <c r="J27" s="8">
        <v>5</v>
      </c>
      <c r="K27" s="8">
        <v>3</v>
      </c>
      <c r="L27" s="8">
        <v>3</v>
      </c>
      <c r="M27" s="8">
        <v>3</v>
      </c>
      <c r="N27" s="8">
        <v>3</v>
      </c>
      <c r="O27" s="8">
        <v>0</v>
      </c>
      <c r="P27" s="10">
        <v>1</v>
      </c>
      <c r="Q27" s="10">
        <f t="shared" si="5"/>
        <v>142</v>
      </c>
      <c r="R27" s="11">
        <f t="shared" si="6"/>
        <v>65.7</v>
      </c>
      <c r="S27" s="1"/>
      <c r="T27" s="1"/>
      <c r="U27" s="1"/>
      <c r="V27" s="1"/>
      <c r="W27" s="1"/>
      <c r="X27" s="1"/>
      <c r="Y27" s="1"/>
      <c r="Z27" s="1"/>
      <c r="AA27" s="1"/>
    </row>
    <row r="28" spans="1:27" ht="15.75" x14ac:dyDescent="0.25">
      <c r="A28" s="5">
        <v>3</v>
      </c>
      <c r="B28" s="6" t="s">
        <v>29</v>
      </c>
      <c r="C28" s="12"/>
      <c r="D28" s="17" t="s">
        <v>40</v>
      </c>
      <c r="E28" s="8">
        <v>27</v>
      </c>
      <c r="F28" s="8">
        <v>26</v>
      </c>
      <c r="G28" s="16">
        <v>0.96299999999999997</v>
      </c>
      <c r="H28" s="8">
        <v>4</v>
      </c>
      <c r="I28" s="8">
        <v>5</v>
      </c>
      <c r="J28" s="8">
        <v>4</v>
      </c>
      <c r="K28" s="8">
        <v>6</v>
      </c>
      <c r="L28" s="8">
        <v>2</v>
      </c>
      <c r="M28" s="8">
        <v>2</v>
      </c>
      <c r="N28" s="8">
        <v>3</v>
      </c>
      <c r="O28" s="8">
        <v>0</v>
      </c>
      <c r="P28" s="8">
        <v>1</v>
      </c>
      <c r="Q28" s="10">
        <f t="shared" si="5"/>
        <v>141</v>
      </c>
      <c r="R28" s="11">
        <f t="shared" si="6"/>
        <v>65.3</v>
      </c>
      <c r="S28" s="1"/>
      <c r="T28" s="1"/>
      <c r="U28" s="1"/>
      <c r="V28" s="1"/>
      <c r="W28" s="1"/>
      <c r="X28" s="1"/>
      <c r="Y28" s="1"/>
      <c r="Z28" s="1"/>
      <c r="AA28" s="1"/>
    </row>
    <row r="29" spans="1:27" ht="15.75" x14ac:dyDescent="0.25">
      <c r="A29" s="5">
        <v>4</v>
      </c>
      <c r="B29" s="6" t="s">
        <v>31</v>
      </c>
      <c r="C29" s="12"/>
      <c r="D29" s="6" t="s">
        <v>32</v>
      </c>
      <c r="E29" s="8">
        <v>27</v>
      </c>
      <c r="F29" s="8">
        <v>27</v>
      </c>
      <c r="G29" s="9">
        <v>1</v>
      </c>
      <c r="H29" s="8">
        <v>3</v>
      </c>
      <c r="I29" s="8">
        <v>2</v>
      </c>
      <c r="J29" s="8">
        <v>5</v>
      </c>
      <c r="K29" s="8">
        <v>5</v>
      </c>
      <c r="L29" s="8">
        <v>6</v>
      </c>
      <c r="M29" s="8">
        <v>4</v>
      </c>
      <c r="N29" s="8">
        <v>2</v>
      </c>
      <c r="O29" s="8">
        <v>0</v>
      </c>
      <c r="P29" s="10">
        <v>0</v>
      </c>
      <c r="Q29" s="10">
        <f t="shared" si="5"/>
        <v>133</v>
      </c>
      <c r="R29" s="11">
        <f t="shared" si="6"/>
        <v>61.6</v>
      </c>
      <c r="S29" s="1"/>
      <c r="T29" s="1"/>
      <c r="U29" s="1"/>
      <c r="V29" s="1"/>
      <c r="W29" s="1"/>
      <c r="X29" s="1"/>
      <c r="Y29" s="1"/>
      <c r="Z29" s="1"/>
      <c r="AA29" s="1"/>
    </row>
    <row r="30" spans="1:27" ht="15.75" x14ac:dyDescent="0.25">
      <c r="A30" s="5">
        <v>5</v>
      </c>
      <c r="B30" s="6" t="s">
        <v>41</v>
      </c>
      <c r="C30" s="12"/>
      <c r="D30" s="12" t="s">
        <v>42</v>
      </c>
      <c r="E30" s="8">
        <v>16</v>
      </c>
      <c r="F30" s="8">
        <v>16</v>
      </c>
      <c r="G30" s="9">
        <v>1</v>
      </c>
      <c r="H30" s="8">
        <v>3</v>
      </c>
      <c r="I30" s="8">
        <v>1</v>
      </c>
      <c r="J30" s="8">
        <v>2</v>
      </c>
      <c r="K30" s="8">
        <v>3</v>
      </c>
      <c r="L30" s="8">
        <v>3</v>
      </c>
      <c r="M30" s="8">
        <v>2</v>
      </c>
      <c r="N30" s="8">
        <v>2</v>
      </c>
      <c r="O30" s="8">
        <v>0</v>
      </c>
      <c r="P30" s="10">
        <v>0</v>
      </c>
      <c r="Q30" s="10">
        <f t="shared" si="5"/>
        <v>80</v>
      </c>
      <c r="R30" s="11">
        <f t="shared" si="6"/>
        <v>62.5</v>
      </c>
      <c r="S30" s="1"/>
      <c r="T30" s="1"/>
      <c r="U30" s="1"/>
      <c r="V30" s="1"/>
      <c r="W30" s="1"/>
      <c r="X30" s="1"/>
      <c r="Y30" s="1"/>
      <c r="Z30" s="1"/>
      <c r="AA30" s="1"/>
    </row>
    <row r="31" spans="1:27" ht="15.75" x14ac:dyDescent="0.25">
      <c r="A31" s="18">
        <v>6</v>
      </c>
      <c r="B31" s="12" t="s">
        <v>25</v>
      </c>
      <c r="C31" s="12"/>
      <c r="D31" s="6" t="s">
        <v>43</v>
      </c>
      <c r="E31" s="8">
        <v>11</v>
      </c>
      <c r="F31" s="8">
        <v>11</v>
      </c>
      <c r="G31" s="9">
        <v>1</v>
      </c>
      <c r="H31" s="8">
        <v>1</v>
      </c>
      <c r="I31" s="8">
        <v>3</v>
      </c>
      <c r="J31" s="8">
        <v>3</v>
      </c>
      <c r="K31" s="8">
        <v>0</v>
      </c>
      <c r="L31" s="8">
        <v>3</v>
      </c>
      <c r="M31" s="8">
        <v>0</v>
      </c>
      <c r="N31" s="8">
        <v>1</v>
      </c>
      <c r="O31" s="8">
        <v>0</v>
      </c>
      <c r="P31" s="8">
        <v>0</v>
      </c>
      <c r="Q31" s="10">
        <f t="shared" si="5"/>
        <v>61</v>
      </c>
      <c r="R31" s="11">
        <f t="shared" si="6"/>
        <v>69.3</v>
      </c>
      <c r="S31" s="1"/>
      <c r="T31" s="1"/>
      <c r="U31" s="1"/>
      <c r="V31" s="1"/>
      <c r="W31" s="1"/>
      <c r="X31" s="1"/>
      <c r="Y31" s="1"/>
      <c r="Z31" s="1"/>
      <c r="AA31" s="1"/>
    </row>
    <row r="32" spans="1:27" ht="15.75" x14ac:dyDescent="0.25">
      <c r="A32" s="5"/>
      <c r="B32" s="6"/>
      <c r="C32" s="12"/>
      <c r="D32" s="57" t="s">
        <v>35</v>
      </c>
      <c r="E32" s="58">
        <v>27</v>
      </c>
      <c r="F32" s="58">
        <v>26</v>
      </c>
      <c r="G32" s="59">
        <v>0.96299999999999997</v>
      </c>
      <c r="H32" s="58">
        <f t="shared" ref="H32:P32" si="7">SUMPRODUCT(H26:H31)</f>
        <v>21</v>
      </c>
      <c r="I32" s="58">
        <f t="shared" si="7"/>
        <v>15</v>
      </c>
      <c r="J32" s="58">
        <f t="shared" si="7"/>
        <v>22</v>
      </c>
      <c r="K32" s="58">
        <f t="shared" si="7"/>
        <v>26</v>
      </c>
      <c r="L32" s="58">
        <f t="shared" si="7"/>
        <v>24</v>
      </c>
      <c r="M32" s="58">
        <f t="shared" si="7"/>
        <v>14</v>
      </c>
      <c r="N32" s="58">
        <f t="shared" si="7"/>
        <v>11</v>
      </c>
      <c r="O32" s="58">
        <f t="shared" si="7"/>
        <v>0</v>
      </c>
      <c r="P32" s="58">
        <f t="shared" si="7"/>
        <v>2</v>
      </c>
      <c r="Q32" s="58">
        <f t="shared" si="5"/>
        <v>695</v>
      </c>
      <c r="R32" s="60">
        <f>ROUND(Q32*2.5/E32,2)</f>
        <v>64.349999999999994</v>
      </c>
      <c r="S32" s="1"/>
      <c r="T32" s="1"/>
      <c r="U32" s="1"/>
      <c r="V32" s="1"/>
      <c r="W32" s="1"/>
      <c r="X32" s="1"/>
      <c r="Y32" s="1"/>
      <c r="Z32" s="1"/>
      <c r="AA32" s="1"/>
    </row>
    <row r="33" spans="1:27" ht="15.75" x14ac:dyDescent="0.25">
      <c r="A33" s="18">
        <v>7</v>
      </c>
      <c r="B33" s="22" t="s">
        <v>76</v>
      </c>
      <c r="C33" s="22"/>
      <c r="D33" s="12" t="s">
        <v>77</v>
      </c>
      <c r="E33" s="10">
        <v>27</v>
      </c>
      <c r="F33" s="10">
        <v>27</v>
      </c>
      <c r="G33" s="13">
        <v>1</v>
      </c>
      <c r="H33" s="10">
        <v>1</v>
      </c>
      <c r="I33" s="10">
        <v>1</v>
      </c>
      <c r="J33" s="10">
        <v>6</v>
      </c>
      <c r="K33" s="10">
        <v>4</v>
      </c>
      <c r="L33" s="10">
        <v>8</v>
      </c>
      <c r="M33" s="10">
        <v>1</v>
      </c>
      <c r="N33" s="10">
        <v>2</v>
      </c>
      <c r="O33" s="10">
        <v>4</v>
      </c>
      <c r="P33" s="10">
        <v>0</v>
      </c>
      <c r="Q33" s="10">
        <f t="shared" si="5"/>
        <v>114</v>
      </c>
      <c r="R33" s="11">
        <f t="shared" ref="R33" si="8">ROUND(Q33*12.5/E33,2)</f>
        <v>52.78</v>
      </c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5">
      <c r="A34" s="1"/>
      <c r="B34" s="1"/>
      <c r="C34" s="1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5">
      <c r="A35" s="1"/>
      <c r="B35" s="1"/>
      <c r="C35" s="1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23" customForma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23" customFormat="1" x14ac:dyDescent="0.2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23" customFormat="1" x14ac:dyDescent="0.2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ht="25.5" x14ac:dyDescent="0.35">
      <c r="A39" s="24" t="s">
        <v>9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  <c r="S39" s="1"/>
      <c r="T39" s="1"/>
      <c r="U39" s="1"/>
      <c r="V39" s="1"/>
      <c r="W39" s="1"/>
      <c r="X39" s="1"/>
      <c r="Y39" s="1"/>
      <c r="Z39" s="1"/>
      <c r="AA39" s="1"/>
    </row>
    <row r="40" spans="1:27" ht="25.5" x14ac:dyDescent="0.35">
      <c r="A40" s="24" t="s">
        <v>10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  <c r="S40" s="1"/>
      <c r="T40" s="1"/>
      <c r="U40" s="1"/>
      <c r="V40" s="1"/>
      <c r="W40" s="1"/>
      <c r="X40" s="1"/>
      <c r="Y40" s="1"/>
      <c r="Z40" s="1"/>
      <c r="AA40" s="1"/>
    </row>
    <row r="41" spans="1:27" ht="25.5" x14ac:dyDescent="0.35">
      <c r="A41" s="24" t="s">
        <v>44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x14ac:dyDescent="0.25">
      <c r="A42" s="2" t="s">
        <v>12</v>
      </c>
      <c r="B42" s="3"/>
      <c r="C42" s="3"/>
      <c r="D42" s="15" t="s">
        <v>13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x14ac:dyDescent="0.25">
      <c r="A43" s="53" t="s">
        <v>14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5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x14ac:dyDescent="0.25">
      <c r="A45" s="10">
        <v>1</v>
      </c>
      <c r="B45" s="10">
        <v>2</v>
      </c>
      <c r="C45" s="10"/>
      <c r="D45" s="10">
        <v>3</v>
      </c>
      <c r="E45" s="10">
        <v>4</v>
      </c>
      <c r="F45" s="10">
        <v>5</v>
      </c>
      <c r="G45" s="10">
        <v>6</v>
      </c>
      <c r="H45" s="10">
        <v>7</v>
      </c>
      <c r="I45" s="10">
        <v>8</v>
      </c>
      <c r="J45" s="10">
        <v>9</v>
      </c>
      <c r="K45" s="10">
        <v>10</v>
      </c>
      <c r="L45" s="10">
        <v>11</v>
      </c>
      <c r="M45" s="10">
        <v>12</v>
      </c>
      <c r="N45" s="10">
        <v>13</v>
      </c>
      <c r="O45" s="10">
        <v>14</v>
      </c>
      <c r="P45" s="10">
        <v>15</v>
      </c>
      <c r="Q45" s="10">
        <v>16</v>
      </c>
      <c r="R45" s="10">
        <v>17</v>
      </c>
      <c r="S45" s="1"/>
      <c r="T45" s="1"/>
      <c r="U45" s="1"/>
      <c r="V45" s="1"/>
      <c r="W45" s="1"/>
      <c r="X45" s="1"/>
      <c r="Y45" s="1"/>
      <c r="Z45" s="1"/>
      <c r="AA45" s="1"/>
    </row>
    <row r="46" spans="1:27" s="52" customFormat="1" ht="31.5" x14ac:dyDescent="0.2">
      <c r="A46" s="49" t="s">
        <v>15</v>
      </c>
      <c r="B46" s="50" t="s">
        <v>16</v>
      </c>
      <c r="C46" s="50"/>
      <c r="D46" s="50" t="s">
        <v>17</v>
      </c>
      <c r="E46" s="50" t="s">
        <v>18</v>
      </c>
      <c r="F46" s="50" t="s">
        <v>19</v>
      </c>
      <c r="G46" s="50" t="s">
        <v>37</v>
      </c>
      <c r="H46" s="50" t="s">
        <v>0</v>
      </c>
      <c r="I46" s="50" t="s">
        <v>1</v>
      </c>
      <c r="J46" s="50" t="s">
        <v>7</v>
      </c>
      <c r="K46" s="50" t="s">
        <v>2</v>
      </c>
      <c r="L46" s="50" t="s">
        <v>3</v>
      </c>
      <c r="M46" s="50" t="s">
        <v>4</v>
      </c>
      <c r="N46" s="50" t="s">
        <v>6</v>
      </c>
      <c r="O46" s="50" t="s">
        <v>5</v>
      </c>
      <c r="P46" s="50" t="s">
        <v>8</v>
      </c>
      <c r="Q46" s="50" t="s">
        <v>21</v>
      </c>
      <c r="R46" s="50" t="s">
        <v>22</v>
      </c>
      <c r="S46" s="51"/>
      <c r="T46" s="51"/>
      <c r="U46" s="51"/>
      <c r="V46" s="51"/>
      <c r="W46" s="51"/>
      <c r="X46" s="51"/>
      <c r="Y46" s="51"/>
      <c r="Z46" s="51"/>
      <c r="AA46" s="51"/>
    </row>
    <row r="47" spans="1:27" ht="15.75" x14ac:dyDescent="0.25">
      <c r="A47" s="5">
        <v>1</v>
      </c>
      <c r="B47" s="6" t="s">
        <v>23</v>
      </c>
      <c r="C47" s="12"/>
      <c r="D47" s="12" t="s">
        <v>24</v>
      </c>
      <c r="E47" s="8">
        <v>31</v>
      </c>
      <c r="F47" s="8">
        <v>31</v>
      </c>
      <c r="G47" s="9">
        <v>1</v>
      </c>
      <c r="H47" s="8">
        <v>6</v>
      </c>
      <c r="I47" s="8">
        <v>3</v>
      </c>
      <c r="J47" s="8">
        <v>2</v>
      </c>
      <c r="K47" s="8">
        <v>3</v>
      </c>
      <c r="L47" s="8">
        <v>3</v>
      </c>
      <c r="M47" s="8">
        <v>8</v>
      </c>
      <c r="N47" s="8">
        <v>4</v>
      </c>
      <c r="O47" s="8">
        <v>2</v>
      </c>
      <c r="P47" s="10">
        <v>0</v>
      </c>
      <c r="Q47" s="10">
        <f t="shared" ref="Q47:Q54" si="9">H47*8+I47*7+J47*6+K47*5+L47*4+M47*3+N47*2+O47*1+P47*0</f>
        <v>142</v>
      </c>
      <c r="R47" s="11">
        <f t="shared" ref="R47:R52" si="10">ROUND(Q47*12.5/E47,1)</f>
        <v>57.3</v>
      </c>
      <c r="S47" s="1"/>
      <c r="T47" s="1"/>
      <c r="U47" s="1"/>
      <c r="V47" s="1"/>
      <c r="W47" s="1"/>
      <c r="X47" s="1"/>
      <c r="Y47" s="1"/>
      <c r="Z47" s="1"/>
      <c r="AA47" s="1"/>
    </row>
    <row r="48" spans="1:27" ht="15.75" x14ac:dyDescent="0.25">
      <c r="A48" s="5">
        <v>2</v>
      </c>
      <c r="B48" s="6" t="s">
        <v>25</v>
      </c>
      <c r="C48" s="12"/>
      <c r="D48" s="6" t="s">
        <v>43</v>
      </c>
      <c r="E48" s="8">
        <v>27</v>
      </c>
      <c r="F48" s="8">
        <v>27</v>
      </c>
      <c r="G48" s="9">
        <v>1</v>
      </c>
      <c r="H48" s="8">
        <v>2</v>
      </c>
      <c r="I48" s="8">
        <v>4</v>
      </c>
      <c r="J48" s="8">
        <v>2</v>
      </c>
      <c r="K48" s="8">
        <v>5</v>
      </c>
      <c r="L48" s="8">
        <v>5</v>
      </c>
      <c r="M48" s="8">
        <v>4</v>
      </c>
      <c r="N48" s="8">
        <v>5</v>
      </c>
      <c r="O48" s="8">
        <v>0</v>
      </c>
      <c r="P48" s="10">
        <v>0</v>
      </c>
      <c r="Q48" s="10">
        <f t="shared" si="9"/>
        <v>123</v>
      </c>
      <c r="R48" s="11">
        <f t="shared" si="10"/>
        <v>56.9</v>
      </c>
      <c r="S48" s="1"/>
      <c r="T48" s="1"/>
      <c r="U48" s="1"/>
      <c r="V48" s="1"/>
      <c r="W48" s="1"/>
      <c r="X48" s="1"/>
      <c r="Y48" s="1"/>
      <c r="Z48" s="1"/>
      <c r="AA48" s="1"/>
    </row>
    <row r="49" spans="1:27" ht="15.75" x14ac:dyDescent="0.25">
      <c r="A49" s="5">
        <v>3</v>
      </c>
      <c r="B49" s="6" t="s">
        <v>45</v>
      </c>
      <c r="C49" s="12"/>
      <c r="D49" s="12" t="s">
        <v>46</v>
      </c>
      <c r="E49" s="8">
        <v>31</v>
      </c>
      <c r="F49" s="8">
        <v>30</v>
      </c>
      <c r="G49" s="13">
        <v>0.9677</v>
      </c>
      <c r="H49" s="8">
        <v>4</v>
      </c>
      <c r="I49" s="8">
        <v>5</v>
      </c>
      <c r="J49" s="8">
        <v>3</v>
      </c>
      <c r="K49" s="8">
        <v>3</v>
      </c>
      <c r="L49" s="8">
        <v>5</v>
      </c>
      <c r="M49" s="8">
        <v>7</v>
      </c>
      <c r="N49" s="8">
        <v>3</v>
      </c>
      <c r="O49" s="8">
        <v>0</v>
      </c>
      <c r="P49" s="8">
        <v>1</v>
      </c>
      <c r="Q49" s="10">
        <f t="shared" si="9"/>
        <v>147</v>
      </c>
      <c r="R49" s="11">
        <f t="shared" si="10"/>
        <v>59.3</v>
      </c>
      <c r="S49" s="1"/>
      <c r="T49" s="1"/>
      <c r="U49" s="1"/>
      <c r="V49" s="1"/>
      <c r="W49" s="1"/>
      <c r="X49" s="1"/>
      <c r="Y49" s="1"/>
      <c r="Z49" s="1"/>
      <c r="AA49" s="1"/>
    </row>
    <row r="50" spans="1:27" ht="15.75" x14ac:dyDescent="0.25">
      <c r="A50" s="5">
        <v>4</v>
      </c>
      <c r="B50" s="6" t="s">
        <v>47</v>
      </c>
      <c r="C50" s="12"/>
      <c r="D50" s="12" t="s">
        <v>48</v>
      </c>
      <c r="E50" s="8">
        <v>31</v>
      </c>
      <c r="F50" s="8">
        <v>31</v>
      </c>
      <c r="G50" s="9">
        <v>1</v>
      </c>
      <c r="H50" s="8">
        <v>2</v>
      </c>
      <c r="I50" s="8">
        <v>4</v>
      </c>
      <c r="J50" s="8">
        <v>4</v>
      </c>
      <c r="K50" s="8">
        <v>3</v>
      </c>
      <c r="L50" s="8">
        <v>7</v>
      </c>
      <c r="M50" s="8">
        <v>2</v>
      </c>
      <c r="N50" s="8">
        <v>6</v>
      </c>
      <c r="O50" s="8">
        <v>3</v>
      </c>
      <c r="P50" s="10">
        <v>0</v>
      </c>
      <c r="Q50" s="10">
        <f t="shared" si="9"/>
        <v>132</v>
      </c>
      <c r="R50" s="11">
        <f t="shared" si="10"/>
        <v>53.2</v>
      </c>
      <c r="S50" s="1"/>
      <c r="T50" s="1"/>
      <c r="U50" s="1"/>
      <c r="V50" s="1"/>
      <c r="W50" s="1"/>
      <c r="X50" s="1"/>
      <c r="Y50" s="1"/>
      <c r="Z50" s="1"/>
      <c r="AA50" s="1"/>
    </row>
    <row r="51" spans="1:27" ht="15.75" x14ac:dyDescent="0.25">
      <c r="A51" s="5">
        <v>5</v>
      </c>
      <c r="B51" s="6" t="s">
        <v>49</v>
      </c>
      <c r="C51" s="12"/>
      <c r="D51" s="12" t="s">
        <v>48</v>
      </c>
      <c r="E51" s="8">
        <v>31</v>
      </c>
      <c r="F51" s="8">
        <v>31</v>
      </c>
      <c r="G51" s="9">
        <v>1</v>
      </c>
      <c r="H51" s="8">
        <v>3</v>
      </c>
      <c r="I51" s="8">
        <v>1</v>
      </c>
      <c r="J51" s="8">
        <v>5</v>
      </c>
      <c r="K51" s="8">
        <v>3</v>
      </c>
      <c r="L51" s="8">
        <v>4</v>
      </c>
      <c r="M51" s="8">
        <v>9</v>
      </c>
      <c r="N51" s="8">
        <v>4</v>
      </c>
      <c r="O51" s="8">
        <v>2</v>
      </c>
      <c r="P51" s="10">
        <v>0</v>
      </c>
      <c r="Q51" s="10">
        <f t="shared" si="9"/>
        <v>129</v>
      </c>
      <c r="R51" s="11">
        <f t="shared" si="10"/>
        <v>52</v>
      </c>
      <c r="S51" s="1"/>
      <c r="T51" s="1"/>
      <c r="U51" s="1"/>
      <c r="V51" s="1"/>
      <c r="W51" s="1"/>
      <c r="X51" s="1"/>
      <c r="Y51" s="1"/>
      <c r="Z51" s="1"/>
      <c r="AA51" s="1"/>
    </row>
    <row r="52" spans="1:27" ht="15.75" x14ac:dyDescent="0.25">
      <c r="A52" s="5">
        <v>6</v>
      </c>
      <c r="B52" s="6" t="s">
        <v>50</v>
      </c>
      <c r="C52" s="12"/>
      <c r="D52" s="6"/>
      <c r="E52" s="8">
        <v>4</v>
      </c>
      <c r="F52" s="8">
        <v>4</v>
      </c>
      <c r="G52" s="9">
        <v>1</v>
      </c>
      <c r="H52" s="8">
        <v>2</v>
      </c>
      <c r="I52" s="8">
        <v>1</v>
      </c>
      <c r="J52" s="8">
        <v>0</v>
      </c>
      <c r="K52" s="8">
        <v>1</v>
      </c>
      <c r="L52" s="8">
        <v>0</v>
      </c>
      <c r="M52" s="8">
        <v>0</v>
      </c>
      <c r="N52" s="8">
        <v>0</v>
      </c>
      <c r="O52" s="8">
        <v>0</v>
      </c>
      <c r="P52" s="10">
        <v>0</v>
      </c>
      <c r="Q52" s="10">
        <f t="shared" si="9"/>
        <v>28</v>
      </c>
      <c r="R52" s="11">
        <f t="shared" si="10"/>
        <v>87.5</v>
      </c>
      <c r="S52" s="1"/>
      <c r="T52" s="1"/>
      <c r="U52" s="1"/>
      <c r="V52" s="1"/>
      <c r="W52" s="1"/>
      <c r="X52" s="1"/>
      <c r="Y52" s="1"/>
      <c r="Z52" s="1"/>
      <c r="AA52" s="1"/>
    </row>
    <row r="53" spans="1:27" ht="15.75" x14ac:dyDescent="0.25">
      <c r="A53" s="5"/>
      <c r="B53" s="6"/>
      <c r="C53" s="12"/>
      <c r="D53" s="57" t="s">
        <v>35</v>
      </c>
      <c r="E53" s="58">
        <v>31</v>
      </c>
      <c r="F53" s="58">
        <v>30</v>
      </c>
      <c r="G53" s="61">
        <v>0.9677</v>
      </c>
      <c r="H53" s="58">
        <f t="shared" ref="H53:P53" si="11">SUMPRODUCT(H47:H52)</f>
        <v>19</v>
      </c>
      <c r="I53" s="58">
        <f t="shared" si="11"/>
        <v>18</v>
      </c>
      <c r="J53" s="58">
        <f t="shared" si="11"/>
        <v>16</v>
      </c>
      <c r="K53" s="58">
        <f t="shared" si="11"/>
        <v>18</v>
      </c>
      <c r="L53" s="58">
        <f t="shared" si="11"/>
        <v>24</v>
      </c>
      <c r="M53" s="58">
        <f t="shared" si="11"/>
        <v>30</v>
      </c>
      <c r="N53" s="58">
        <f t="shared" si="11"/>
        <v>22</v>
      </c>
      <c r="O53" s="58">
        <f t="shared" si="11"/>
        <v>7</v>
      </c>
      <c r="P53" s="58">
        <f t="shared" si="11"/>
        <v>1</v>
      </c>
      <c r="Q53" s="58">
        <f t="shared" si="9"/>
        <v>701</v>
      </c>
      <c r="R53" s="60">
        <f>ROUND(Q53*2.5/E53,2)</f>
        <v>56.53</v>
      </c>
      <c r="S53" s="1"/>
      <c r="T53" s="1"/>
      <c r="U53" s="1"/>
      <c r="V53" s="1"/>
      <c r="W53" s="1"/>
      <c r="X53" s="1"/>
      <c r="Y53" s="1"/>
      <c r="Z53" s="1"/>
      <c r="AA53" s="1"/>
    </row>
    <row r="54" spans="1:27" ht="15.75" x14ac:dyDescent="0.25">
      <c r="A54" s="18">
        <v>7</v>
      </c>
      <c r="B54" s="22" t="s">
        <v>76</v>
      </c>
      <c r="C54" s="22"/>
      <c r="D54" s="12" t="s">
        <v>77</v>
      </c>
      <c r="E54" s="10">
        <v>31</v>
      </c>
      <c r="F54" s="10">
        <v>31</v>
      </c>
      <c r="G54" s="13">
        <v>1</v>
      </c>
      <c r="H54" s="10">
        <v>1</v>
      </c>
      <c r="I54" s="10">
        <v>0</v>
      </c>
      <c r="J54" s="10">
        <v>2</v>
      </c>
      <c r="K54" s="10">
        <v>6</v>
      </c>
      <c r="L54" s="10">
        <v>8</v>
      </c>
      <c r="M54" s="10">
        <v>3</v>
      </c>
      <c r="N54" s="10">
        <v>5</v>
      </c>
      <c r="O54" s="10">
        <v>6</v>
      </c>
      <c r="P54" s="10">
        <v>0</v>
      </c>
      <c r="Q54" s="10">
        <f t="shared" si="9"/>
        <v>107</v>
      </c>
      <c r="R54" s="11">
        <f t="shared" ref="R54" si="12">ROUND(Q54*12.5/E54,2)</f>
        <v>43.15</v>
      </c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5">
      <c r="A55" s="1"/>
      <c r="B55" s="1"/>
      <c r="C55" s="1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5">
      <c r="A56" s="1"/>
      <c r="B56" s="1"/>
      <c r="C56" s="1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s="23" customFormat="1" x14ac:dyDescent="0.2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3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23" customFormat="1" ht="32.25" customHeight="1" x14ac:dyDescent="0.2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ht="25.5" x14ac:dyDescent="0.35">
      <c r="A59" s="24" t="s">
        <v>9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6"/>
      <c r="S59" s="1"/>
      <c r="T59" s="1"/>
      <c r="U59" s="1"/>
      <c r="V59" s="1"/>
      <c r="W59" s="1"/>
      <c r="X59" s="1"/>
      <c r="Y59" s="1"/>
      <c r="Z59" s="1"/>
      <c r="AA59" s="1"/>
    </row>
    <row r="60" spans="1:27" ht="25.5" x14ac:dyDescent="0.35">
      <c r="A60" s="24" t="s">
        <v>10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6"/>
      <c r="S60" s="1"/>
      <c r="T60" s="1"/>
      <c r="U60" s="1"/>
      <c r="V60" s="1"/>
      <c r="W60" s="1"/>
      <c r="X60" s="1"/>
      <c r="Y60" s="1"/>
      <c r="Z60" s="1"/>
      <c r="AA60" s="1"/>
    </row>
    <row r="61" spans="1:27" ht="25.5" x14ac:dyDescent="0.35">
      <c r="A61" s="24" t="s">
        <v>51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6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x14ac:dyDescent="0.25">
      <c r="A62" s="2" t="s">
        <v>12</v>
      </c>
      <c r="B62" s="3"/>
      <c r="C62" s="3"/>
      <c r="D62" s="15" t="s">
        <v>13</v>
      </c>
      <c r="E62" s="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x14ac:dyDescent="0.25">
      <c r="A63" s="27" t="s">
        <v>14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6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5">
      <c r="A64" s="1"/>
      <c r="B64" s="1"/>
      <c r="C64" s="19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x14ac:dyDescent="0.25">
      <c r="A65" s="10">
        <v>1</v>
      </c>
      <c r="B65" s="10">
        <v>2</v>
      </c>
      <c r="C65" s="10"/>
      <c r="D65" s="10">
        <v>3</v>
      </c>
      <c r="E65" s="10">
        <v>4</v>
      </c>
      <c r="F65" s="10">
        <v>5</v>
      </c>
      <c r="G65" s="10">
        <v>6</v>
      </c>
      <c r="H65" s="10">
        <v>7</v>
      </c>
      <c r="I65" s="10">
        <v>8</v>
      </c>
      <c r="J65" s="10">
        <v>9</v>
      </c>
      <c r="K65" s="10">
        <v>10</v>
      </c>
      <c r="L65" s="10">
        <v>11</v>
      </c>
      <c r="M65" s="10">
        <v>12</v>
      </c>
      <c r="N65" s="10">
        <v>13</v>
      </c>
      <c r="O65" s="10">
        <v>14</v>
      </c>
      <c r="P65" s="10">
        <v>15</v>
      </c>
      <c r="Q65" s="10">
        <v>16</v>
      </c>
      <c r="R65" s="10">
        <v>17</v>
      </c>
      <c r="S65" s="1"/>
      <c r="T65" s="1"/>
      <c r="U65" s="1"/>
      <c r="V65" s="1"/>
      <c r="W65" s="1"/>
      <c r="X65" s="1"/>
      <c r="Y65" s="1"/>
      <c r="Z65" s="1"/>
      <c r="AA65" s="1"/>
    </row>
    <row r="66" spans="1:27" s="52" customFormat="1" ht="31.5" x14ac:dyDescent="0.2">
      <c r="A66" s="49" t="s">
        <v>15</v>
      </c>
      <c r="B66" s="50" t="s">
        <v>16</v>
      </c>
      <c r="C66" s="50"/>
      <c r="D66" s="50" t="s">
        <v>17</v>
      </c>
      <c r="E66" s="50" t="s">
        <v>18</v>
      </c>
      <c r="F66" s="50" t="s">
        <v>19</v>
      </c>
      <c r="G66" s="50" t="s">
        <v>37</v>
      </c>
      <c r="H66" s="50" t="s">
        <v>0</v>
      </c>
      <c r="I66" s="50" t="s">
        <v>1</v>
      </c>
      <c r="J66" s="50" t="s">
        <v>7</v>
      </c>
      <c r="K66" s="50" t="s">
        <v>2</v>
      </c>
      <c r="L66" s="50" t="s">
        <v>3</v>
      </c>
      <c r="M66" s="50" t="s">
        <v>4</v>
      </c>
      <c r="N66" s="50" t="s">
        <v>6</v>
      </c>
      <c r="O66" s="50" t="s">
        <v>5</v>
      </c>
      <c r="P66" s="50" t="s">
        <v>8</v>
      </c>
      <c r="Q66" s="50" t="s">
        <v>21</v>
      </c>
      <c r="R66" s="50" t="s">
        <v>22</v>
      </c>
      <c r="S66" s="51"/>
      <c r="T66" s="51"/>
      <c r="U66" s="51"/>
      <c r="V66" s="51"/>
      <c r="W66" s="51"/>
      <c r="X66" s="51"/>
      <c r="Y66" s="51"/>
      <c r="Z66" s="51"/>
      <c r="AA66" s="51"/>
    </row>
    <row r="67" spans="1:27" ht="15.75" x14ac:dyDescent="0.25">
      <c r="A67" s="5">
        <v>1</v>
      </c>
      <c r="B67" s="6" t="s">
        <v>23</v>
      </c>
      <c r="C67" s="12"/>
      <c r="D67" s="12" t="s">
        <v>38</v>
      </c>
      <c r="E67" s="8">
        <v>28</v>
      </c>
      <c r="F67" s="8">
        <v>28</v>
      </c>
      <c r="G67" s="9">
        <v>1</v>
      </c>
      <c r="H67" s="8">
        <v>0</v>
      </c>
      <c r="I67" s="8">
        <v>2</v>
      </c>
      <c r="J67" s="8">
        <v>0</v>
      </c>
      <c r="K67" s="8">
        <v>1</v>
      </c>
      <c r="L67" s="8">
        <v>6</v>
      </c>
      <c r="M67" s="8">
        <v>9</v>
      </c>
      <c r="N67" s="8">
        <v>8</v>
      </c>
      <c r="O67" s="8">
        <v>2</v>
      </c>
      <c r="P67" s="10">
        <v>0</v>
      </c>
      <c r="Q67" s="10">
        <f t="shared" ref="Q67:Q74" si="13">H67*8+I67*7+J67*6+K67*5+L67*4+M67*3+N67*2+O67*1+P67*0</f>
        <v>88</v>
      </c>
      <c r="R67" s="11">
        <f t="shared" ref="R67:R72" si="14">ROUND(Q67*12.5/E67,1)</f>
        <v>39.299999999999997</v>
      </c>
      <c r="S67" s="1"/>
      <c r="T67" s="1"/>
      <c r="U67" s="1"/>
      <c r="V67" s="1"/>
      <c r="W67" s="1"/>
      <c r="X67" s="1"/>
      <c r="Y67" s="1"/>
      <c r="Z67" s="1"/>
      <c r="AA67" s="1"/>
    </row>
    <row r="68" spans="1:27" ht="15.75" x14ac:dyDescent="0.25">
      <c r="A68" s="5">
        <v>2</v>
      </c>
      <c r="B68" s="6" t="s">
        <v>25</v>
      </c>
      <c r="C68" s="12"/>
      <c r="D68" s="6" t="s">
        <v>43</v>
      </c>
      <c r="E68" s="8">
        <v>28</v>
      </c>
      <c r="F68" s="8">
        <v>28</v>
      </c>
      <c r="G68" s="9">
        <v>1</v>
      </c>
      <c r="H68" s="8">
        <v>0</v>
      </c>
      <c r="I68" s="8">
        <v>2</v>
      </c>
      <c r="J68" s="8">
        <v>5</v>
      </c>
      <c r="K68" s="8">
        <v>3</v>
      </c>
      <c r="L68" s="8">
        <v>9</v>
      </c>
      <c r="M68" s="8">
        <v>0</v>
      </c>
      <c r="N68" s="8">
        <v>9</v>
      </c>
      <c r="O68" s="8">
        <v>0</v>
      </c>
      <c r="P68" s="10">
        <v>0</v>
      </c>
      <c r="Q68" s="10">
        <f t="shared" si="13"/>
        <v>113</v>
      </c>
      <c r="R68" s="11">
        <f t="shared" si="14"/>
        <v>50.4</v>
      </c>
      <c r="S68" s="1"/>
      <c r="T68" s="1"/>
      <c r="U68" s="1"/>
      <c r="V68" s="1"/>
      <c r="W68" s="1"/>
      <c r="X68" s="1"/>
      <c r="Y68" s="1"/>
      <c r="Z68" s="1"/>
      <c r="AA68" s="1"/>
    </row>
    <row r="69" spans="1:27" ht="15.75" x14ac:dyDescent="0.25">
      <c r="A69" s="5">
        <v>3</v>
      </c>
      <c r="B69" s="6" t="s">
        <v>45</v>
      </c>
      <c r="C69" s="12"/>
      <c r="D69" s="12" t="s">
        <v>46</v>
      </c>
      <c r="E69" s="8">
        <v>1</v>
      </c>
      <c r="F69" s="8">
        <v>1</v>
      </c>
      <c r="G69" s="9">
        <v>1</v>
      </c>
      <c r="H69" s="8">
        <v>0</v>
      </c>
      <c r="I69" s="8">
        <v>0</v>
      </c>
      <c r="J69" s="8">
        <v>0</v>
      </c>
      <c r="K69" s="8">
        <v>1</v>
      </c>
      <c r="L69" s="8">
        <v>0</v>
      </c>
      <c r="M69" s="8">
        <v>0</v>
      </c>
      <c r="N69" s="8">
        <v>0</v>
      </c>
      <c r="O69" s="8">
        <v>0</v>
      </c>
      <c r="P69" s="10">
        <v>0</v>
      </c>
      <c r="Q69" s="10">
        <f t="shared" si="13"/>
        <v>5</v>
      </c>
      <c r="R69" s="11">
        <f t="shared" si="14"/>
        <v>62.5</v>
      </c>
      <c r="S69" s="1"/>
      <c r="T69" s="1"/>
      <c r="U69" s="1"/>
      <c r="V69" s="1"/>
      <c r="W69" s="1"/>
      <c r="X69" s="1"/>
      <c r="Y69" s="1"/>
      <c r="Z69" s="1"/>
      <c r="AA69" s="1"/>
    </row>
    <row r="70" spans="1:27" ht="15.75" x14ac:dyDescent="0.25">
      <c r="A70" s="5">
        <v>4</v>
      </c>
      <c r="B70" s="6" t="s">
        <v>52</v>
      </c>
      <c r="C70" s="12"/>
      <c r="D70" s="6" t="s">
        <v>53</v>
      </c>
      <c r="E70" s="8">
        <v>28</v>
      </c>
      <c r="F70" s="8">
        <v>27</v>
      </c>
      <c r="G70" s="13">
        <v>0.96399999999999997</v>
      </c>
      <c r="H70" s="8">
        <v>0</v>
      </c>
      <c r="I70" s="8">
        <v>2</v>
      </c>
      <c r="J70" s="8">
        <v>4</v>
      </c>
      <c r="K70" s="8">
        <v>4</v>
      </c>
      <c r="L70" s="8">
        <v>6</v>
      </c>
      <c r="M70" s="8">
        <v>4</v>
      </c>
      <c r="N70" s="8">
        <v>2</v>
      </c>
      <c r="O70" s="8">
        <v>5</v>
      </c>
      <c r="P70" s="8">
        <v>1</v>
      </c>
      <c r="Q70" s="10">
        <f t="shared" si="13"/>
        <v>103</v>
      </c>
      <c r="R70" s="11">
        <f t="shared" si="14"/>
        <v>46</v>
      </c>
      <c r="S70" s="1"/>
      <c r="T70" s="1"/>
      <c r="U70" s="1"/>
      <c r="V70" s="1"/>
      <c r="W70" s="1"/>
      <c r="X70" s="1"/>
      <c r="Y70" s="1"/>
      <c r="Z70" s="1"/>
      <c r="AA70" s="1"/>
    </row>
    <row r="71" spans="1:27" ht="15.75" x14ac:dyDescent="0.25">
      <c r="A71" s="5">
        <v>5</v>
      </c>
      <c r="B71" s="6" t="s">
        <v>54</v>
      </c>
      <c r="C71" s="12"/>
      <c r="D71" s="6" t="s">
        <v>55</v>
      </c>
      <c r="E71" s="8">
        <v>28</v>
      </c>
      <c r="F71" s="8">
        <v>28</v>
      </c>
      <c r="G71" s="9">
        <v>1</v>
      </c>
      <c r="H71" s="8">
        <v>0</v>
      </c>
      <c r="I71" s="8">
        <v>1</v>
      </c>
      <c r="J71" s="8">
        <v>6</v>
      </c>
      <c r="K71" s="8">
        <v>6</v>
      </c>
      <c r="L71" s="8">
        <v>6</v>
      </c>
      <c r="M71" s="8">
        <v>6</v>
      </c>
      <c r="N71" s="8">
        <v>3</v>
      </c>
      <c r="O71" s="8">
        <v>0</v>
      </c>
      <c r="P71" s="10">
        <v>0</v>
      </c>
      <c r="Q71" s="10">
        <f t="shared" si="13"/>
        <v>121</v>
      </c>
      <c r="R71" s="11">
        <f t="shared" si="14"/>
        <v>54</v>
      </c>
      <c r="S71" s="1"/>
      <c r="T71" s="1"/>
      <c r="U71" s="1"/>
      <c r="V71" s="1"/>
      <c r="W71" s="1"/>
      <c r="X71" s="1"/>
      <c r="Y71" s="1"/>
      <c r="Z71" s="1"/>
      <c r="AA71" s="1"/>
    </row>
    <row r="72" spans="1:27" ht="15.75" x14ac:dyDescent="0.25">
      <c r="A72" s="5">
        <v>6</v>
      </c>
      <c r="B72" s="6" t="s">
        <v>56</v>
      </c>
      <c r="C72" s="12"/>
      <c r="D72" s="12" t="s">
        <v>57</v>
      </c>
      <c r="E72" s="8">
        <v>27</v>
      </c>
      <c r="F72" s="8">
        <v>26</v>
      </c>
      <c r="G72" s="13">
        <v>0.96299999999999997</v>
      </c>
      <c r="H72" s="8">
        <v>0</v>
      </c>
      <c r="I72" s="8">
        <v>6</v>
      </c>
      <c r="J72" s="8">
        <v>5</v>
      </c>
      <c r="K72" s="8">
        <v>3</v>
      </c>
      <c r="L72" s="8">
        <v>2</v>
      </c>
      <c r="M72" s="8">
        <v>4</v>
      </c>
      <c r="N72" s="8">
        <v>5</v>
      </c>
      <c r="O72" s="8">
        <v>1</v>
      </c>
      <c r="P72" s="10">
        <v>0</v>
      </c>
      <c r="Q72" s="10">
        <f t="shared" si="13"/>
        <v>118</v>
      </c>
      <c r="R72" s="11">
        <f t="shared" si="14"/>
        <v>54.6</v>
      </c>
      <c r="S72" s="1"/>
      <c r="T72" s="1"/>
      <c r="U72" s="1"/>
      <c r="V72" s="1"/>
      <c r="W72" s="1"/>
      <c r="X72" s="1"/>
      <c r="Y72" s="1"/>
      <c r="Z72" s="1"/>
      <c r="AA72" s="1"/>
    </row>
    <row r="73" spans="1:27" ht="15.75" x14ac:dyDescent="0.25">
      <c r="A73" s="5"/>
      <c r="B73" s="6"/>
      <c r="C73" s="12"/>
      <c r="D73" s="57" t="s">
        <v>35</v>
      </c>
      <c r="E73" s="58">
        <v>28</v>
      </c>
      <c r="F73" s="58">
        <v>27</v>
      </c>
      <c r="G73" s="61">
        <v>0.96399999999999997</v>
      </c>
      <c r="H73" s="58">
        <f t="shared" ref="H73:P73" si="15">SUMPRODUCT(H67:H72)</f>
        <v>0</v>
      </c>
      <c r="I73" s="58">
        <f t="shared" si="15"/>
        <v>13</v>
      </c>
      <c r="J73" s="58">
        <f t="shared" si="15"/>
        <v>20</v>
      </c>
      <c r="K73" s="58">
        <f t="shared" si="15"/>
        <v>18</v>
      </c>
      <c r="L73" s="58">
        <f t="shared" si="15"/>
        <v>29</v>
      </c>
      <c r="M73" s="58">
        <f t="shared" si="15"/>
        <v>23</v>
      </c>
      <c r="N73" s="58">
        <f t="shared" si="15"/>
        <v>27</v>
      </c>
      <c r="O73" s="58">
        <f t="shared" si="15"/>
        <v>8</v>
      </c>
      <c r="P73" s="58">
        <f t="shared" si="15"/>
        <v>1</v>
      </c>
      <c r="Q73" s="58">
        <f t="shared" si="13"/>
        <v>548</v>
      </c>
      <c r="R73" s="60">
        <f>ROUND(Q73*2.5/E73,2)</f>
        <v>48.93</v>
      </c>
      <c r="S73" s="1"/>
      <c r="T73" s="1"/>
      <c r="U73" s="1"/>
      <c r="V73" s="1"/>
      <c r="W73" s="1"/>
      <c r="X73" s="1"/>
      <c r="Y73" s="1"/>
      <c r="Z73" s="1"/>
      <c r="AA73" s="1"/>
    </row>
    <row r="74" spans="1:27" ht="15.75" x14ac:dyDescent="0.25">
      <c r="A74" s="18">
        <v>7</v>
      </c>
      <c r="B74" s="22" t="s">
        <v>76</v>
      </c>
      <c r="C74" s="22"/>
      <c r="D74" s="12" t="s">
        <v>77</v>
      </c>
      <c r="E74" s="10">
        <v>28</v>
      </c>
      <c r="F74" s="10">
        <v>28</v>
      </c>
      <c r="G74" s="13">
        <v>1</v>
      </c>
      <c r="H74" s="10">
        <v>0</v>
      </c>
      <c r="I74" s="10">
        <v>0</v>
      </c>
      <c r="J74" s="10">
        <v>0</v>
      </c>
      <c r="K74" s="10">
        <v>2</v>
      </c>
      <c r="L74" s="10">
        <v>3</v>
      </c>
      <c r="M74" s="10">
        <v>5</v>
      </c>
      <c r="N74" s="10">
        <v>13</v>
      </c>
      <c r="O74" s="10">
        <v>5</v>
      </c>
      <c r="P74" s="10">
        <v>0</v>
      </c>
      <c r="Q74" s="10">
        <f t="shared" si="13"/>
        <v>68</v>
      </c>
      <c r="R74" s="11">
        <f t="shared" ref="R74" si="16">ROUND(Q74*12.5/E74,2)</f>
        <v>30.36</v>
      </c>
      <c r="S74" s="1"/>
      <c r="T74" s="1"/>
      <c r="U74" s="1"/>
      <c r="V74" s="1"/>
      <c r="W74" s="1"/>
      <c r="X74" s="1"/>
      <c r="Y74" s="1"/>
      <c r="Z74" s="1"/>
      <c r="AA74" s="1"/>
    </row>
    <row r="75" spans="1:27" s="23" customFormat="1" ht="15.75" customHeight="1" x14ac:dyDescent="0.25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2"/>
      <c r="S75" s="19"/>
      <c r="T75" s="19"/>
      <c r="U75" s="19"/>
      <c r="V75" s="19"/>
      <c r="W75" s="19"/>
      <c r="X75" s="19"/>
      <c r="Y75" s="19"/>
      <c r="Z75" s="19"/>
      <c r="AA75" s="19"/>
    </row>
    <row r="76" spans="1:27" s="23" customFormat="1" ht="15.75" customHeight="1" x14ac:dyDescent="0.25">
      <c r="A76" s="43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5"/>
      <c r="S76" s="19"/>
      <c r="T76" s="19"/>
      <c r="U76" s="19"/>
      <c r="V76" s="19"/>
      <c r="W76" s="19"/>
      <c r="X76" s="19"/>
      <c r="Y76" s="19"/>
      <c r="Z76" s="19"/>
      <c r="AA76" s="19"/>
    </row>
    <row r="77" spans="1:27" s="23" customFormat="1" ht="15.75" customHeight="1" x14ac:dyDescent="0.25">
      <c r="A77" s="46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/>
      <c r="S77" s="19"/>
      <c r="T77" s="19"/>
      <c r="U77" s="19"/>
      <c r="V77" s="19"/>
      <c r="W77" s="19"/>
      <c r="X77" s="19"/>
      <c r="Y77" s="19"/>
      <c r="Z77" s="19"/>
      <c r="AA77" s="19"/>
    </row>
    <row r="78" spans="1:27" ht="25.5" x14ac:dyDescent="0.35">
      <c r="A78" s="24" t="s">
        <v>9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6"/>
      <c r="S78" s="1"/>
      <c r="T78" s="1"/>
      <c r="U78" s="1"/>
      <c r="V78" s="1"/>
      <c r="W78" s="1"/>
      <c r="X78" s="1"/>
      <c r="Y78" s="1"/>
      <c r="Z78" s="1"/>
      <c r="AA78" s="1"/>
    </row>
    <row r="79" spans="1:27" ht="25.5" x14ac:dyDescent="0.35">
      <c r="A79" s="24" t="s">
        <v>10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6"/>
      <c r="S79" s="1"/>
      <c r="T79" s="1"/>
      <c r="U79" s="1"/>
      <c r="V79" s="1"/>
      <c r="W79" s="1"/>
      <c r="X79" s="1"/>
      <c r="Y79" s="1"/>
      <c r="Z79" s="1"/>
      <c r="AA79" s="1"/>
    </row>
    <row r="80" spans="1:27" ht="25.5" x14ac:dyDescent="0.35">
      <c r="A80" s="24" t="s">
        <v>58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6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x14ac:dyDescent="0.25">
      <c r="A81" s="2" t="s">
        <v>12</v>
      </c>
      <c r="B81" s="3"/>
      <c r="C81" s="3"/>
      <c r="D81" s="15" t="s">
        <v>13</v>
      </c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x14ac:dyDescent="0.25">
      <c r="A82" s="27" t="s">
        <v>14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6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5">
      <c r="A83" s="1"/>
      <c r="B83" s="1"/>
      <c r="C83" s="19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x14ac:dyDescent="0.25">
      <c r="A84" s="10">
        <v>1</v>
      </c>
      <c r="B84" s="10">
        <v>2</v>
      </c>
      <c r="C84" s="10"/>
      <c r="D84" s="10">
        <v>3</v>
      </c>
      <c r="E84" s="10">
        <v>4</v>
      </c>
      <c r="F84" s="10">
        <v>5</v>
      </c>
      <c r="G84" s="10">
        <v>6</v>
      </c>
      <c r="H84" s="10">
        <v>7</v>
      </c>
      <c r="I84" s="10">
        <v>8</v>
      </c>
      <c r="J84" s="10">
        <v>9</v>
      </c>
      <c r="K84" s="10">
        <v>10</v>
      </c>
      <c r="L84" s="10">
        <v>11</v>
      </c>
      <c r="M84" s="10">
        <v>12</v>
      </c>
      <c r="N84" s="10">
        <v>13</v>
      </c>
      <c r="O84" s="10">
        <v>14</v>
      </c>
      <c r="P84" s="10">
        <v>15</v>
      </c>
      <c r="Q84" s="10">
        <v>16</v>
      </c>
      <c r="R84" s="10">
        <v>17</v>
      </c>
      <c r="S84" s="1"/>
      <c r="T84" s="1"/>
      <c r="U84" s="1"/>
      <c r="V84" s="1"/>
      <c r="W84" s="1"/>
      <c r="X84" s="1"/>
      <c r="Y84" s="1"/>
      <c r="Z84" s="1"/>
      <c r="AA84" s="1"/>
    </row>
    <row r="85" spans="1:27" s="52" customFormat="1" ht="31.5" x14ac:dyDescent="0.2">
      <c r="A85" s="49" t="s">
        <v>15</v>
      </c>
      <c r="B85" s="50" t="s">
        <v>16</v>
      </c>
      <c r="C85" s="50"/>
      <c r="D85" s="50" t="s">
        <v>17</v>
      </c>
      <c r="E85" s="50" t="s">
        <v>18</v>
      </c>
      <c r="F85" s="50" t="s">
        <v>19</v>
      </c>
      <c r="G85" s="50" t="s">
        <v>37</v>
      </c>
      <c r="H85" s="50" t="s">
        <v>0</v>
      </c>
      <c r="I85" s="50" t="s">
        <v>1</v>
      </c>
      <c r="J85" s="50" t="s">
        <v>7</v>
      </c>
      <c r="K85" s="50" t="s">
        <v>2</v>
      </c>
      <c r="L85" s="50" t="s">
        <v>3</v>
      </c>
      <c r="M85" s="50" t="s">
        <v>4</v>
      </c>
      <c r="N85" s="50" t="s">
        <v>6</v>
      </c>
      <c r="O85" s="50" t="s">
        <v>5</v>
      </c>
      <c r="P85" s="50" t="s">
        <v>8</v>
      </c>
      <c r="Q85" s="50" t="s">
        <v>21</v>
      </c>
      <c r="R85" s="50" t="s">
        <v>22</v>
      </c>
      <c r="S85" s="51"/>
      <c r="T85" s="51"/>
      <c r="U85" s="51"/>
      <c r="V85" s="51"/>
      <c r="W85" s="51"/>
      <c r="X85" s="51"/>
      <c r="Y85" s="51"/>
      <c r="Z85" s="51"/>
      <c r="AA85" s="51"/>
    </row>
    <row r="86" spans="1:27" ht="15.75" x14ac:dyDescent="0.25">
      <c r="A86" s="5">
        <v>1</v>
      </c>
      <c r="B86" s="6" t="s">
        <v>23</v>
      </c>
      <c r="C86" s="12"/>
      <c r="D86" s="12" t="s">
        <v>59</v>
      </c>
      <c r="E86" s="10">
        <f t="shared" ref="E86:F86" si="17">E67+E26</f>
        <v>55</v>
      </c>
      <c r="F86" s="10">
        <f t="shared" si="17"/>
        <v>55</v>
      </c>
      <c r="G86" s="9">
        <v>1</v>
      </c>
      <c r="H86" s="10">
        <f t="shared" ref="H86:P86" si="18">H67+H26</f>
        <v>3</v>
      </c>
      <c r="I86" s="10">
        <f t="shared" si="18"/>
        <v>4</v>
      </c>
      <c r="J86" s="10">
        <f t="shared" si="18"/>
        <v>3</v>
      </c>
      <c r="K86" s="10">
        <f t="shared" si="18"/>
        <v>10</v>
      </c>
      <c r="L86" s="10">
        <f t="shared" si="18"/>
        <v>13</v>
      </c>
      <c r="M86" s="10">
        <f t="shared" si="18"/>
        <v>12</v>
      </c>
      <c r="N86" s="10">
        <f t="shared" si="18"/>
        <v>8</v>
      </c>
      <c r="O86" s="10">
        <f t="shared" si="18"/>
        <v>2</v>
      </c>
      <c r="P86" s="10">
        <f t="shared" si="18"/>
        <v>0</v>
      </c>
      <c r="Q86" s="10">
        <f t="shared" ref="Q86:Q101" si="19">H86*8+I86*7+J86*6+K86*5+L86*4+M86*3+N86*2+O86*1+P86*0</f>
        <v>226</v>
      </c>
      <c r="R86" s="11">
        <f t="shared" ref="R86:R87" si="20">Q86*12.5/E86</f>
        <v>51.363636363636367</v>
      </c>
      <c r="S86" s="1"/>
      <c r="T86" s="1"/>
      <c r="U86" s="1"/>
      <c r="V86" s="1"/>
      <c r="W86" s="1"/>
      <c r="X86" s="1"/>
      <c r="Y86" s="1"/>
      <c r="Z86" s="1"/>
      <c r="AA86" s="1"/>
    </row>
    <row r="87" spans="1:27" ht="15.75" x14ac:dyDescent="0.25">
      <c r="A87" s="5">
        <v>2</v>
      </c>
      <c r="B87" s="6" t="s">
        <v>23</v>
      </c>
      <c r="C87" s="12"/>
      <c r="D87" s="7" t="s">
        <v>60</v>
      </c>
      <c r="E87" s="10">
        <f>E8+E47</f>
        <v>69</v>
      </c>
      <c r="F87" s="10">
        <f>F8+F47</f>
        <v>69</v>
      </c>
      <c r="G87" s="9">
        <v>1</v>
      </c>
      <c r="H87" s="10">
        <f t="shared" ref="H87:P87" si="21">H8+H47</f>
        <v>12</v>
      </c>
      <c r="I87" s="10">
        <f t="shared" si="21"/>
        <v>11</v>
      </c>
      <c r="J87" s="10">
        <f t="shared" si="21"/>
        <v>7</v>
      </c>
      <c r="K87" s="10">
        <f t="shared" si="21"/>
        <v>7</v>
      </c>
      <c r="L87" s="10">
        <f t="shared" si="21"/>
        <v>11</v>
      </c>
      <c r="M87" s="10">
        <f t="shared" si="21"/>
        <v>12</v>
      </c>
      <c r="N87" s="10">
        <f t="shared" si="21"/>
        <v>6</v>
      </c>
      <c r="O87" s="10">
        <f t="shared" si="21"/>
        <v>3</v>
      </c>
      <c r="P87" s="10">
        <f t="shared" si="21"/>
        <v>0</v>
      </c>
      <c r="Q87" s="10">
        <f t="shared" si="19"/>
        <v>345</v>
      </c>
      <c r="R87" s="11">
        <f t="shared" si="20"/>
        <v>62.5</v>
      </c>
      <c r="S87" s="19">
        <v>6</v>
      </c>
      <c r="T87" s="1"/>
      <c r="U87" s="1"/>
      <c r="V87" s="1"/>
      <c r="W87" s="1"/>
      <c r="X87" s="1"/>
      <c r="Y87" s="1"/>
      <c r="Z87" s="1"/>
      <c r="AA87" s="1"/>
    </row>
    <row r="88" spans="1:27" ht="15.75" x14ac:dyDescent="0.25">
      <c r="A88" s="5">
        <v>3</v>
      </c>
      <c r="B88" s="6" t="s">
        <v>25</v>
      </c>
      <c r="C88" s="12"/>
      <c r="D88" s="12" t="s">
        <v>61</v>
      </c>
      <c r="E88" s="10">
        <f t="shared" ref="E88:F88" si="22">E68+E48+E31</f>
        <v>66</v>
      </c>
      <c r="F88" s="10">
        <f t="shared" si="22"/>
        <v>66</v>
      </c>
      <c r="G88" s="9">
        <v>1</v>
      </c>
      <c r="H88" s="10">
        <f t="shared" ref="H88:P88" si="23">H68+H48+H31</f>
        <v>3</v>
      </c>
      <c r="I88" s="10">
        <f t="shared" si="23"/>
        <v>9</v>
      </c>
      <c r="J88" s="10">
        <f t="shared" si="23"/>
        <v>10</v>
      </c>
      <c r="K88" s="10">
        <f t="shared" si="23"/>
        <v>8</v>
      </c>
      <c r="L88" s="10">
        <f t="shared" si="23"/>
        <v>17</v>
      </c>
      <c r="M88" s="10">
        <f t="shared" si="23"/>
        <v>4</v>
      </c>
      <c r="N88" s="10">
        <f t="shared" si="23"/>
        <v>15</v>
      </c>
      <c r="O88" s="10">
        <f t="shared" si="23"/>
        <v>0</v>
      </c>
      <c r="P88" s="10">
        <f t="shared" si="23"/>
        <v>0</v>
      </c>
      <c r="Q88" s="10">
        <f t="shared" si="19"/>
        <v>297</v>
      </c>
      <c r="R88" s="11">
        <f>ROUND(Q88*12.5/E88,1)</f>
        <v>56.3</v>
      </c>
      <c r="S88" s="1"/>
      <c r="T88" s="1"/>
      <c r="U88" s="1"/>
      <c r="V88" s="1"/>
      <c r="W88" s="1"/>
      <c r="X88" s="1"/>
      <c r="Y88" s="1"/>
      <c r="Z88" s="1"/>
      <c r="AA88" s="1"/>
    </row>
    <row r="89" spans="1:27" ht="15.75" x14ac:dyDescent="0.25">
      <c r="A89" s="5">
        <v>4</v>
      </c>
      <c r="B89" s="6" t="s">
        <v>25</v>
      </c>
      <c r="C89" s="12"/>
      <c r="D89" s="12" t="s">
        <v>62</v>
      </c>
      <c r="E89" s="10">
        <f>E9</f>
        <v>38</v>
      </c>
      <c r="F89" s="10">
        <f>F9</f>
        <v>38</v>
      </c>
      <c r="G89" s="9">
        <v>1</v>
      </c>
      <c r="H89" s="10">
        <f t="shared" ref="H89:P89" si="24">H9</f>
        <v>11</v>
      </c>
      <c r="I89" s="10">
        <f t="shared" si="24"/>
        <v>4</v>
      </c>
      <c r="J89" s="10">
        <f t="shared" si="24"/>
        <v>10</v>
      </c>
      <c r="K89" s="10">
        <f t="shared" si="24"/>
        <v>4</v>
      </c>
      <c r="L89" s="10">
        <f t="shared" si="24"/>
        <v>5</v>
      </c>
      <c r="M89" s="10">
        <f t="shared" si="24"/>
        <v>3</v>
      </c>
      <c r="N89" s="10">
        <f t="shared" si="24"/>
        <v>1</v>
      </c>
      <c r="O89" s="10">
        <f t="shared" si="24"/>
        <v>0</v>
      </c>
      <c r="P89" s="10">
        <f t="shared" si="24"/>
        <v>0</v>
      </c>
      <c r="Q89" s="10">
        <f t="shared" si="19"/>
        <v>227</v>
      </c>
      <c r="R89" s="11">
        <f t="shared" ref="R89:R90" si="25">Q89*12.5/E89</f>
        <v>74.671052631578945</v>
      </c>
      <c r="S89" s="19">
        <v>1</v>
      </c>
      <c r="T89" s="1"/>
      <c r="U89" s="1"/>
      <c r="V89" s="1"/>
      <c r="W89" s="1"/>
      <c r="X89" s="1"/>
      <c r="Y89" s="1"/>
      <c r="Z89" s="1"/>
      <c r="AA89" s="1"/>
    </row>
    <row r="90" spans="1:27" ht="15.75" x14ac:dyDescent="0.25">
      <c r="A90" s="5">
        <v>5</v>
      </c>
      <c r="B90" s="6" t="s">
        <v>27</v>
      </c>
      <c r="C90" s="12"/>
      <c r="D90" s="12" t="s">
        <v>63</v>
      </c>
      <c r="E90" s="10">
        <f>E52+E10</f>
        <v>25</v>
      </c>
      <c r="F90" s="10">
        <f>F52+F10</f>
        <v>24</v>
      </c>
      <c r="G90" s="9">
        <v>1</v>
      </c>
      <c r="H90" s="10">
        <f t="shared" ref="H90:P90" si="26">H52+H10</f>
        <v>5</v>
      </c>
      <c r="I90" s="10">
        <f t="shared" si="26"/>
        <v>4</v>
      </c>
      <c r="J90" s="10">
        <f t="shared" si="26"/>
        <v>2</v>
      </c>
      <c r="K90" s="10">
        <f t="shared" si="26"/>
        <v>4</v>
      </c>
      <c r="L90" s="10">
        <f t="shared" si="26"/>
        <v>6</v>
      </c>
      <c r="M90" s="10">
        <f t="shared" si="26"/>
        <v>2</v>
      </c>
      <c r="N90" s="10">
        <f t="shared" si="26"/>
        <v>0</v>
      </c>
      <c r="O90" s="10">
        <f t="shared" si="26"/>
        <v>1</v>
      </c>
      <c r="P90" s="10">
        <f t="shared" si="26"/>
        <v>1</v>
      </c>
      <c r="Q90" s="10">
        <f t="shared" si="19"/>
        <v>131</v>
      </c>
      <c r="R90" s="11">
        <f t="shared" si="25"/>
        <v>65.5</v>
      </c>
      <c r="S90" s="19">
        <v>4</v>
      </c>
      <c r="T90" s="1"/>
      <c r="U90" s="1"/>
      <c r="V90" s="1"/>
      <c r="W90" s="1"/>
      <c r="X90" s="1"/>
      <c r="Y90" s="1"/>
      <c r="Z90" s="1"/>
      <c r="AA90" s="1"/>
    </row>
    <row r="91" spans="1:27" ht="15.75" x14ac:dyDescent="0.25">
      <c r="A91" s="5">
        <v>6</v>
      </c>
      <c r="B91" s="6" t="s">
        <v>27</v>
      </c>
      <c r="C91" s="12"/>
      <c r="D91" s="12" t="s">
        <v>64</v>
      </c>
      <c r="E91" s="10">
        <f t="shared" ref="E91:P91" si="27">E27</f>
        <v>27</v>
      </c>
      <c r="F91" s="10">
        <f t="shared" si="27"/>
        <v>26</v>
      </c>
      <c r="G91" s="20">
        <f t="shared" si="27"/>
        <v>0.96299999999999997</v>
      </c>
      <c r="H91" s="10">
        <f t="shared" si="27"/>
        <v>7</v>
      </c>
      <c r="I91" s="10">
        <f t="shared" si="27"/>
        <v>2</v>
      </c>
      <c r="J91" s="10">
        <f t="shared" si="27"/>
        <v>5</v>
      </c>
      <c r="K91" s="10">
        <f t="shared" si="27"/>
        <v>3</v>
      </c>
      <c r="L91" s="10">
        <f t="shared" si="27"/>
        <v>3</v>
      </c>
      <c r="M91" s="10">
        <f t="shared" si="27"/>
        <v>3</v>
      </c>
      <c r="N91" s="10">
        <f t="shared" si="27"/>
        <v>3</v>
      </c>
      <c r="O91" s="10">
        <f t="shared" si="27"/>
        <v>0</v>
      </c>
      <c r="P91" s="10">
        <f t="shared" si="27"/>
        <v>1</v>
      </c>
      <c r="Q91" s="10">
        <f t="shared" si="19"/>
        <v>142</v>
      </c>
      <c r="R91" s="11">
        <f t="shared" ref="R91:R96" si="28">ROUND(Q91*12.5/E91,1)</f>
        <v>65.7</v>
      </c>
      <c r="S91" s="19">
        <v>3</v>
      </c>
      <c r="T91" s="1"/>
      <c r="U91" s="1"/>
      <c r="V91" s="1"/>
      <c r="W91" s="1"/>
      <c r="X91" s="1"/>
      <c r="Y91" s="1"/>
      <c r="Z91" s="1"/>
      <c r="AA91" s="1"/>
    </row>
    <row r="92" spans="1:27" ht="15.75" x14ac:dyDescent="0.25">
      <c r="A92" s="5">
        <v>7</v>
      </c>
      <c r="B92" s="6" t="s">
        <v>29</v>
      </c>
      <c r="C92" s="12"/>
      <c r="D92" s="6" t="s">
        <v>65</v>
      </c>
      <c r="E92" s="10">
        <f t="shared" ref="E92:P92" si="29">E28</f>
        <v>27</v>
      </c>
      <c r="F92" s="10">
        <f t="shared" si="29"/>
        <v>26</v>
      </c>
      <c r="G92" s="20">
        <f t="shared" si="29"/>
        <v>0.96299999999999997</v>
      </c>
      <c r="H92" s="10">
        <f t="shared" si="29"/>
        <v>4</v>
      </c>
      <c r="I92" s="10">
        <f t="shared" si="29"/>
        <v>5</v>
      </c>
      <c r="J92" s="10">
        <f t="shared" si="29"/>
        <v>4</v>
      </c>
      <c r="K92" s="10">
        <f t="shared" si="29"/>
        <v>6</v>
      </c>
      <c r="L92" s="10">
        <f t="shared" si="29"/>
        <v>2</v>
      </c>
      <c r="M92" s="10">
        <f t="shared" si="29"/>
        <v>2</v>
      </c>
      <c r="N92" s="10">
        <f t="shared" si="29"/>
        <v>3</v>
      </c>
      <c r="O92" s="10">
        <f t="shared" si="29"/>
        <v>0</v>
      </c>
      <c r="P92" s="10">
        <f t="shared" si="29"/>
        <v>1</v>
      </c>
      <c r="Q92" s="10">
        <f t="shared" si="19"/>
        <v>141</v>
      </c>
      <c r="R92" s="11">
        <f t="shared" si="28"/>
        <v>65.3</v>
      </c>
      <c r="S92" s="19">
        <v>5</v>
      </c>
      <c r="T92" s="1"/>
      <c r="U92" s="1"/>
      <c r="V92" s="1"/>
      <c r="W92" s="1"/>
      <c r="X92" s="1"/>
      <c r="Y92" s="1"/>
      <c r="Z92" s="1"/>
      <c r="AA92" s="1"/>
    </row>
    <row r="93" spans="1:27" ht="15.75" x14ac:dyDescent="0.25">
      <c r="A93" s="5">
        <v>8</v>
      </c>
      <c r="B93" s="6" t="s">
        <v>29</v>
      </c>
      <c r="C93" s="12"/>
      <c r="D93" s="6" t="s">
        <v>66</v>
      </c>
      <c r="E93" s="10">
        <f>E11</f>
        <v>38</v>
      </c>
      <c r="F93" s="10">
        <f>F11</f>
        <v>38</v>
      </c>
      <c r="G93" s="9">
        <v>1</v>
      </c>
      <c r="H93" s="10">
        <f t="shared" ref="H93:P93" si="30">H11</f>
        <v>4</v>
      </c>
      <c r="I93" s="10">
        <f t="shared" si="30"/>
        <v>7</v>
      </c>
      <c r="J93" s="10">
        <f t="shared" si="30"/>
        <v>5</v>
      </c>
      <c r="K93" s="10">
        <f t="shared" si="30"/>
        <v>2</v>
      </c>
      <c r="L93" s="10">
        <f t="shared" si="30"/>
        <v>11</v>
      </c>
      <c r="M93" s="10">
        <f t="shared" si="30"/>
        <v>5</v>
      </c>
      <c r="N93" s="10">
        <f t="shared" si="30"/>
        <v>3</v>
      </c>
      <c r="O93" s="10">
        <f t="shared" si="30"/>
        <v>1</v>
      </c>
      <c r="P93" s="10">
        <f t="shared" si="30"/>
        <v>0</v>
      </c>
      <c r="Q93" s="10">
        <f t="shared" si="19"/>
        <v>187</v>
      </c>
      <c r="R93" s="11">
        <f t="shared" si="28"/>
        <v>61.5</v>
      </c>
      <c r="S93" s="19">
        <v>7</v>
      </c>
      <c r="T93" s="1"/>
      <c r="U93" s="1"/>
      <c r="V93" s="1"/>
      <c r="W93" s="1"/>
      <c r="X93" s="1"/>
      <c r="Y93" s="1"/>
      <c r="Z93" s="1"/>
      <c r="AA93" s="1"/>
    </row>
    <row r="94" spans="1:27" ht="15.75" x14ac:dyDescent="0.25">
      <c r="A94" s="18">
        <v>9</v>
      </c>
      <c r="B94" s="6" t="s">
        <v>31</v>
      </c>
      <c r="C94" s="12"/>
      <c r="D94" s="12" t="s">
        <v>67</v>
      </c>
      <c r="E94" s="10">
        <f>E29+E12</f>
        <v>65</v>
      </c>
      <c r="F94" s="10">
        <f>F29+F12</f>
        <v>65</v>
      </c>
      <c r="G94" s="9">
        <v>1</v>
      </c>
      <c r="H94" s="10">
        <f t="shared" ref="H94:P94" si="31">H29+H12</f>
        <v>9</v>
      </c>
      <c r="I94" s="10">
        <f t="shared" si="31"/>
        <v>5</v>
      </c>
      <c r="J94" s="10">
        <f t="shared" si="31"/>
        <v>10</v>
      </c>
      <c r="K94" s="10">
        <f t="shared" si="31"/>
        <v>11</v>
      </c>
      <c r="L94" s="10">
        <f t="shared" si="31"/>
        <v>12</v>
      </c>
      <c r="M94" s="10">
        <f t="shared" si="31"/>
        <v>12</v>
      </c>
      <c r="N94" s="10">
        <f t="shared" si="31"/>
        <v>4</v>
      </c>
      <c r="O94" s="10">
        <f t="shared" si="31"/>
        <v>2</v>
      </c>
      <c r="P94" s="10">
        <f t="shared" si="31"/>
        <v>0</v>
      </c>
      <c r="Q94" s="10">
        <f t="shared" si="19"/>
        <v>316</v>
      </c>
      <c r="R94" s="11">
        <f t="shared" si="28"/>
        <v>60.8</v>
      </c>
      <c r="S94" s="19">
        <v>8</v>
      </c>
      <c r="T94" s="1"/>
      <c r="U94" s="1"/>
      <c r="V94" s="1"/>
      <c r="W94" s="1"/>
      <c r="X94" s="1"/>
      <c r="Y94" s="1"/>
      <c r="Z94" s="1"/>
      <c r="AA94" s="1"/>
    </row>
    <row r="95" spans="1:27" ht="15.75" x14ac:dyDescent="0.25">
      <c r="A95" s="18">
        <v>10</v>
      </c>
      <c r="B95" s="6" t="s">
        <v>33</v>
      </c>
      <c r="C95" s="12"/>
      <c r="D95" s="12" t="s">
        <v>68</v>
      </c>
      <c r="E95" s="10">
        <f>E13</f>
        <v>17</v>
      </c>
      <c r="F95" s="10">
        <f>F13</f>
        <v>17</v>
      </c>
      <c r="G95" s="9">
        <v>1</v>
      </c>
      <c r="H95" s="10">
        <f t="shared" ref="H95:P95" si="32">H13</f>
        <v>6</v>
      </c>
      <c r="I95" s="10">
        <f t="shared" si="32"/>
        <v>2</v>
      </c>
      <c r="J95" s="10">
        <f t="shared" si="32"/>
        <v>1</v>
      </c>
      <c r="K95" s="10">
        <f t="shared" si="32"/>
        <v>1</v>
      </c>
      <c r="L95" s="10">
        <f t="shared" si="32"/>
        <v>1</v>
      </c>
      <c r="M95" s="10">
        <f t="shared" si="32"/>
        <v>2</v>
      </c>
      <c r="N95" s="10">
        <f t="shared" si="32"/>
        <v>3</v>
      </c>
      <c r="O95" s="10">
        <f t="shared" si="32"/>
        <v>1</v>
      </c>
      <c r="P95" s="10">
        <f t="shared" si="32"/>
        <v>0</v>
      </c>
      <c r="Q95" s="10">
        <f t="shared" si="19"/>
        <v>90</v>
      </c>
      <c r="R95" s="11">
        <f t="shared" si="28"/>
        <v>66.2</v>
      </c>
      <c r="S95" s="19">
        <v>2</v>
      </c>
      <c r="T95" s="1"/>
      <c r="U95" s="1"/>
      <c r="V95" s="1"/>
      <c r="W95" s="1"/>
      <c r="X95" s="1"/>
      <c r="Y95" s="1"/>
      <c r="Z95" s="1"/>
      <c r="AA95" s="1"/>
    </row>
    <row r="96" spans="1:27" ht="15.75" x14ac:dyDescent="0.25">
      <c r="A96" s="18">
        <v>11</v>
      </c>
      <c r="B96" s="6" t="s">
        <v>41</v>
      </c>
      <c r="C96" s="12"/>
      <c r="D96" s="12" t="s">
        <v>69</v>
      </c>
      <c r="E96" s="10">
        <f t="shared" ref="E96:F96" si="33">E30</f>
        <v>16</v>
      </c>
      <c r="F96" s="10">
        <f t="shared" si="33"/>
        <v>16</v>
      </c>
      <c r="G96" s="9">
        <v>1</v>
      </c>
      <c r="H96" s="10">
        <f t="shared" ref="H96:P96" si="34">H30</f>
        <v>3</v>
      </c>
      <c r="I96" s="10">
        <f t="shared" si="34"/>
        <v>1</v>
      </c>
      <c r="J96" s="10">
        <f t="shared" si="34"/>
        <v>2</v>
      </c>
      <c r="K96" s="10">
        <f t="shared" si="34"/>
        <v>3</v>
      </c>
      <c r="L96" s="10">
        <f t="shared" si="34"/>
        <v>3</v>
      </c>
      <c r="M96" s="10">
        <f t="shared" si="34"/>
        <v>2</v>
      </c>
      <c r="N96" s="10">
        <f t="shared" si="34"/>
        <v>2</v>
      </c>
      <c r="O96" s="10">
        <f t="shared" si="34"/>
        <v>0</v>
      </c>
      <c r="P96" s="10">
        <f t="shared" si="34"/>
        <v>0</v>
      </c>
      <c r="Q96" s="10">
        <f t="shared" si="19"/>
        <v>80</v>
      </c>
      <c r="R96" s="11">
        <f t="shared" si="28"/>
        <v>62.5</v>
      </c>
      <c r="S96" s="19">
        <v>6</v>
      </c>
      <c r="T96" s="1"/>
      <c r="U96" s="1"/>
      <c r="V96" s="1"/>
      <c r="W96" s="1"/>
      <c r="X96" s="1"/>
      <c r="Y96" s="1"/>
      <c r="Z96" s="1"/>
      <c r="AA96" s="1"/>
    </row>
    <row r="97" spans="1:27" ht="15.75" x14ac:dyDescent="0.25">
      <c r="A97" s="18">
        <v>12</v>
      </c>
      <c r="B97" s="6" t="s">
        <v>45</v>
      </c>
      <c r="C97" s="12"/>
      <c r="D97" s="12" t="s">
        <v>70</v>
      </c>
      <c r="E97" s="10">
        <f t="shared" ref="E97:F97" si="35">E69+E49</f>
        <v>32</v>
      </c>
      <c r="F97" s="10">
        <f t="shared" si="35"/>
        <v>31</v>
      </c>
      <c r="G97" s="9">
        <v>1</v>
      </c>
      <c r="H97" s="10">
        <f t="shared" ref="H97:P97" si="36">H69+H49</f>
        <v>4</v>
      </c>
      <c r="I97" s="10">
        <f t="shared" si="36"/>
        <v>5</v>
      </c>
      <c r="J97" s="10">
        <f t="shared" si="36"/>
        <v>3</v>
      </c>
      <c r="K97" s="10">
        <f t="shared" si="36"/>
        <v>4</v>
      </c>
      <c r="L97" s="10">
        <f t="shared" si="36"/>
        <v>5</v>
      </c>
      <c r="M97" s="10">
        <f t="shared" si="36"/>
        <v>7</v>
      </c>
      <c r="N97" s="10">
        <f t="shared" si="36"/>
        <v>3</v>
      </c>
      <c r="O97" s="10">
        <f t="shared" si="36"/>
        <v>0</v>
      </c>
      <c r="P97" s="10">
        <f t="shared" si="36"/>
        <v>1</v>
      </c>
      <c r="Q97" s="10">
        <f t="shared" si="19"/>
        <v>152</v>
      </c>
      <c r="R97" s="11">
        <f t="shared" ref="R97:R101" si="37">Q97*12.5/E97</f>
        <v>59.375</v>
      </c>
      <c r="S97" s="1"/>
      <c r="T97" s="1"/>
      <c r="U97" s="1"/>
      <c r="V97" s="1"/>
      <c r="W97" s="1"/>
      <c r="X97" s="1"/>
      <c r="Y97" s="1"/>
      <c r="Z97" s="1"/>
      <c r="AA97" s="1"/>
    </row>
    <row r="98" spans="1:27" ht="15.75" x14ac:dyDescent="0.25">
      <c r="A98" s="18">
        <v>13</v>
      </c>
      <c r="B98" s="6" t="s">
        <v>47</v>
      </c>
      <c r="C98" s="12"/>
      <c r="D98" s="12" t="s">
        <v>71</v>
      </c>
      <c r="E98" s="10">
        <f t="shared" ref="E98:F98" si="38">E50</f>
        <v>31</v>
      </c>
      <c r="F98" s="10">
        <f t="shared" si="38"/>
        <v>31</v>
      </c>
      <c r="G98" s="9">
        <v>1</v>
      </c>
      <c r="H98" s="10">
        <f t="shared" ref="H98:P98" si="39">H50</f>
        <v>2</v>
      </c>
      <c r="I98" s="10">
        <f t="shared" si="39"/>
        <v>4</v>
      </c>
      <c r="J98" s="10">
        <f t="shared" si="39"/>
        <v>4</v>
      </c>
      <c r="K98" s="10">
        <f t="shared" si="39"/>
        <v>3</v>
      </c>
      <c r="L98" s="10">
        <f t="shared" si="39"/>
        <v>7</v>
      </c>
      <c r="M98" s="10">
        <f t="shared" si="39"/>
        <v>2</v>
      </c>
      <c r="N98" s="10">
        <f t="shared" si="39"/>
        <v>6</v>
      </c>
      <c r="O98" s="10">
        <f t="shared" si="39"/>
        <v>3</v>
      </c>
      <c r="P98" s="10">
        <f t="shared" si="39"/>
        <v>0</v>
      </c>
      <c r="Q98" s="10">
        <f t="shared" si="19"/>
        <v>132</v>
      </c>
      <c r="R98" s="11">
        <f t="shared" si="37"/>
        <v>53.225806451612904</v>
      </c>
      <c r="S98" s="1"/>
      <c r="T98" s="1"/>
      <c r="U98" s="1"/>
      <c r="V98" s="1"/>
      <c r="W98" s="1"/>
      <c r="X98" s="1"/>
      <c r="Y98" s="1"/>
      <c r="Z98" s="1"/>
      <c r="AA98" s="1"/>
    </row>
    <row r="99" spans="1:27" ht="15.75" x14ac:dyDescent="0.25">
      <c r="A99" s="18">
        <v>14</v>
      </c>
      <c r="B99" s="6" t="s">
        <v>49</v>
      </c>
      <c r="C99" s="12"/>
      <c r="D99" s="12" t="s">
        <v>71</v>
      </c>
      <c r="E99" s="10">
        <f t="shared" ref="E99:F99" si="40">E51</f>
        <v>31</v>
      </c>
      <c r="F99" s="10">
        <f t="shared" si="40"/>
        <v>31</v>
      </c>
      <c r="G99" s="9">
        <v>1</v>
      </c>
      <c r="H99" s="10">
        <f t="shared" ref="H99:P99" si="41">H51</f>
        <v>3</v>
      </c>
      <c r="I99" s="10">
        <f t="shared" si="41"/>
        <v>1</v>
      </c>
      <c r="J99" s="10">
        <f t="shared" si="41"/>
        <v>5</v>
      </c>
      <c r="K99" s="10">
        <f t="shared" si="41"/>
        <v>3</v>
      </c>
      <c r="L99" s="10">
        <f t="shared" si="41"/>
        <v>4</v>
      </c>
      <c r="M99" s="10">
        <f t="shared" si="41"/>
        <v>9</v>
      </c>
      <c r="N99" s="10">
        <f t="shared" si="41"/>
        <v>4</v>
      </c>
      <c r="O99" s="10">
        <f t="shared" si="41"/>
        <v>2</v>
      </c>
      <c r="P99" s="10">
        <f t="shared" si="41"/>
        <v>0</v>
      </c>
      <c r="Q99" s="10">
        <f t="shared" si="19"/>
        <v>129</v>
      </c>
      <c r="R99" s="11">
        <f t="shared" si="37"/>
        <v>52.016129032258064</v>
      </c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x14ac:dyDescent="0.25">
      <c r="A100" s="18">
        <v>15</v>
      </c>
      <c r="B100" s="6" t="s">
        <v>72</v>
      </c>
      <c r="C100" s="12"/>
      <c r="D100" s="6" t="s">
        <v>73</v>
      </c>
      <c r="E100" s="10">
        <f t="shared" ref="E100:P100" si="42">E70</f>
        <v>28</v>
      </c>
      <c r="F100" s="10">
        <f t="shared" si="42"/>
        <v>27</v>
      </c>
      <c r="G100" s="9">
        <f t="shared" si="42"/>
        <v>0.96399999999999997</v>
      </c>
      <c r="H100" s="10">
        <f t="shared" si="42"/>
        <v>0</v>
      </c>
      <c r="I100" s="10">
        <f t="shared" si="42"/>
        <v>2</v>
      </c>
      <c r="J100" s="10">
        <f t="shared" si="42"/>
        <v>4</v>
      </c>
      <c r="K100" s="10">
        <f t="shared" si="42"/>
        <v>4</v>
      </c>
      <c r="L100" s="10">
        <f t="shared" si="42"/>
        <v>6</v>
      </c>
      <c r="M100" s="10">
        <f t="shared" si="42"/>
        <v>4</v>
      </c>
      <c r="N100" s="10">
        <f t="shared" si="42"/>
        <v>2</v>
      </c>
      <c r="O100" s="10">
        <f t="shared" si="42"/>
        <v>5</v>
      </c>
      <c r="P100" s="10">
        <f t="shared" si="42"/>
        <v>1</v>
      </c>
      <c r="Q100" s="10">
        <f t="shared" si="19"/>
        <v>103</v>
      </c>
      <c r="R100" s="11">
        <f t="shared" si="37"/>
        <v>45.982142857142854</v>
      </c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x14ac:dyDescent="0.25">
      <c r="A101" s="18">
        <v>16</v>
      </c>
      <c r="B101" s="6" t="s">
        <v>54</v>
      </c>
      <c r="C101" s="12"/>
      <c r="D101" s="6" t="s">
        <v>74</v>
      </c>
      <c r="E101" s="10">
        <f t="shared" ref="E101:F101" si="43">E71</f>
        <v>28</v>
      </c>
      <c r="F101" s="10">
        <f t="shared" si="43"/>
        <v>28</v>
      </c>
      <c r="G101" s="9">
        <v>1</v>
      </c>
      <c r="H101" s="10">
        <f t="shared" ref="H101:P101" si="44">H71</f>
        <v>0</v>
      </c>
      <c r="I101" s="10">
        <f t="shared" si="44"/>
        <v>1</v>
      </c>
      <c r="J101" s="10">
        <f t="shared" si="44"/>
        <v>6</v>
      </c>
      <c r="K101" s="10">
        <f t="shared" si="44"/>
        <v>6</v>
      </c>
      <c r="L101" s="10">
        <f t="shared" si="44"/>
        <v>6</v>
      </c>
      <c r="M101" s="10">
        <f t="shared" si="44"/>
        <v>6</v>
      </c>
      <c r="N101" s="10">
        <f t="shared" si="44"/>
        <v>3</v>
      </c>
      <c r="O101" s="10">
        <f t="shared" si="44"/>
        <v>0</v>
      </c>
      <c r="P101" s="10">
        <f t="shared" si="44"/>
        <v>0</v>
      </c>
      <c r="Q101" s="10">
        <f t="shared" si="19"/>
        <v>121</v>
      </c>
      <c r="R101" s="11">
        <f t="shared" si="37"/>
        <v>54.017857142857146</v>
      </c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x14ac:dyDescent="0.25">
      <c r="A102" s="21">
        <v>17</v>
      </c>
      <c r="B102" s="6" t="s">
        <v>56</v>
      </c>
      <c r="C102" s="12"/>
      <c r="D102" s="12" t="s">
        <v>75</v>
      </c>
      <c r="E102" s="10">
        <f t="shared" ref="E102:R102" si="45">E72</f>
        <v>27</v>
      </c>
      <c r="F102" s="10">
        <f t="shared" si="45"/>
        <v>26</v>
      </c>
      <c r="G102" s="9">
        <f t="shared" si="45"/>
        <v>0.96299999999999997</v>
      </c>
      <c r="H102" s="10">
        <f t="shared" si="45"/>
        <v>0</v>
      </c>
      <c r="I102" s="10">
        <f t="shared" si="45"/>
        <v>6</v>
      </c>
      <c r="J102" s="10">
        <f t="shared" si="45"/>
        <v>5</v>
      </c>
      <c r="K102" s="10">
        <f t="shared" si="45"/>
        <v>3</v>
      </c>
      <c r="L102" s="10">
        <f t="shared" si="45"/>
        <v>2</v>
      </c>
      <c r="M102" s="10">
        <f t="shared" si="45"/>
        <v>4</v>
      </c>
      <c r="N102" s="10">
        <f t="shared" si="45"/>
        <v>5</v>
      </c>
      <c r="O102" s="10">
        <f t="shared" si="45"/>
        <v>1</v>
      </c>
      <c r="P102" s="10">
        <f t="shared" si="45"/>
        <v>0</v>
      </c>
      <c r="Q102" s="10">
        <f t="shared" si="45"/>
        <v>118</v>
      </c>
      <c r="R102" s="11">
        <f t="shared" si="45"/>
        <v>54.6</v>
      </c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x14ac:dyDescent="0.25">
      <c r="A103" s="1"/>
      <c r="B103" s="1"/>
      <c r="C103" s="19"/>
      <c r="D103" s="57" t="s">
        <v>35</v>
      </c>
      <c r="E103" s="58">
        <v>124</v>
      </c>
      <c r="F103" s="58">
        <v>123</v>
      </c>
      <c r="G103" s="62">
        <v>0.99199999999999999</v>
      </c>
      <c r="H103" s="58">
        <f t="shared" ref="H103:P103" si="46">SUM(H86:H101)</f>
        <v>76</v>
      </c>
      <c r="I103" s="58">
        <f t="shared" si="46"/>
        <v>67</v>
      </c>
      <c r="J103" s="58">
        <f t="shared" si="46"/>
        <v>81</v>
      </c>
      <c r="K103" s="58">
        <f t="shared" si="46"/>
        <v>79</v>
      </c>
      <c r="L103" s="58">
        <f t="shared" si="46"/>
        <v>112</v>
      </c>
      <c r="M103" s="58">
        <f t="shared" si="46"/>
        <v>87</v>
      </c>
      <c r="N103" s="58">
        <f t="shared" si="46"/>
        <v>66</v>
      </c>
      <c r="O103" s="58">
        <f t="shared" si="46"/>
        <v>20</v>
      </c>
      <c r="P103" s="58">
        <f t="shared" si="46"/>
        <v>5</v>
      </c>
      <c r="Q103" s="58">
        <f>H103*8+I103*7+J103*6+K103*5+L103*4+M103*3+N103*2+O103*1+P103*0</f>
        <v>2819</v>
      </c>
      <c r="R103" s="60">
        <f>ROUND(Q103*2.5/E103,2)</f>
        <v>56.83</v>
      </c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 x14ac:dyDescent="0.25">
      <c r="A104" s="18">
        <v>18</v>
      </c>
      <c r="B104" s="22" t="s">
        <v>76</v>
      </c>
      <c r="C104" s="22"/>
      <c r="D104" s="12" t="s">
        <v>77</v>
      </c>
      <c r="E104" s="10">
        <f>E74+E54+E33+E15</f>
        <v>124</v>
      </c>
      <c r="F104" s="10">
        <f>F74+F54+F33+F15</f>
        <v>124</v>
      </c>
      <c r="G104" s="13">
        <v>1</v>
      </c>
      <c r="H104" s="10">
        <f>H74+H54+H33+H15</f>
        <v>3</v>
      </c>
      <c r="I104" s="10">
        <f t="shared" ref="I104:P104" si="47">I74+I54+I33+I15</f>
        <v>2</v>
      </c>
      <c r="J104" s="10">
        <f t="shared" si="47"/>
        <v>12</v>
      </c>
      <c r="K104" s="10">
        <f t="shared" si="47"/>
        <v>19</v>
      </c>
      <c r="L104" s="10">
        <f t="shared" si="47"/>
        <v>28</v>
      </c>
      <c r="M104" s="10">
        <f t="shared" si="47"/>
        <v>16</v>
      </c>
      <c r="N104" s="10">
        <f t="shared" si="47"/>
        <v>24</v>
      </c>
      <c r="O104" s="10">
        <f t="shared" si="47"/>
        <v>20</v>
      </c>
      <c r="P104" s="10">
        <f t="shared" si="47"/>
        <v>0</v>
      </c>
      <c r="Q104" s="10">
        <f t="shared" ref="Q104" si="48">H104*8+I104*7+J104*6+K104*5+L104*4+M104*3+N104*2+O104*1+P104*0</f>
        <v>433</v>
      </c>
      <c r="R104" s="11">
        <f t="shared" ref="R104" si="49">ROUND(Q104*12.5/E104,2)</f>
        <v>43.65</v>
      </c>
    </row>
  </sheetData>
  <mergeCells count="24">
    <mergeCell ref="A1:R1"/>
    <mergeCell ref="A2:R2"/>
    <mergeCell ref="A3:R3"/>
    <mergeCell ref="A5:R5"/>
    <mergeCell ref="A18:R18"/>
    <mergeCell ref="A16:R17"/>
    <mergeCell ref="A19:R19"/>
    <mergeCell ref="A20:R20"/>
    <mergeCell ref="A61:R61"/>
    <mergeCell ref="A63:R63"/>
    <mergeCell ref="A78:R78"/>
    <mergeCell ref="A36:R38"/>
    <mergeCell ref="A57:R58"/>
    <mergeCell ref="A75:R77"/>
    <mergeCell ref="A79:R79"/>
    <mergeCell ref="A80:R80"/>
    <mergeCell ref="A82:R82"/>
    <mergeCell ref="A22:R22"/>
    <mergeCell ref="A39:R39"/>
    <mergeCell ref="A40:R40"/>
    <mergeCell ref="A41:R41"/>
    <mergeCell ref="A43:R43"/>
    <mergeCell ref="A59:R59"/>
    <mergeCell ref="A60:R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 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Guest</cp:lastModifiedBy>
  <dcterms:created xsi:type="dcterms:W3CDTF">2020-07-13T10:05:11Z</dcterms:created>
  <dcterms:modified xsi:type="dcterms:W3CDTF">2020-11-21T06:09:36Z</dcterms:modified>
</cp:coreProperties>
</file>