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60" windowHeight="6690"/>
  </bookViews>
  <sheets>
    <sheet name="Combined" sheetId="2" r:id="rId1"/>
    <sheet name="X A" sheetId="3" r:id="rId2"/>
    <sheet name="X B" sheetId="4" r:id="rId3"/>
    <sheet name="X C" sheetId="5" r:id="rId4"/>
    <sheet name="P I (Main)" sheetId="7" r:id="rId5"/>
    <sheet name="P I" sheetId="6" r:id="rId6"/>
    <sheet name="CLASS X RESULT 2020-2021" sheetId="1" r:id="rId7"/>
  </sheets>
  <definedNames>
    <definedName name="_xlnm._FilterDatabase" localSheetId="6" hidden="1">'CLASS X RESULT 2020-2021'!$A$1:$X$123</definedName>
    <definedName name="_xlnm._FilterDatabase" localSheetId="0" hidden="1">Combined!$A$1:$AC$123</definedName>
    <definedName name="_xlnm._FilterDatabase" localSheetId="1" hidden="1">'X A'!$A$1:$X$42</definedName>
    <definedName name="_xlnm._FilterDatabase" localSheetId="2" hidden="1">'X B'!$A$1:$X$42</definedName>
    <definedName name="_xlnm._FilterDatabase" localSheetId="3" hidden="1">'X C'!$A$1:$Z$41</definedName>
  </definedNames>
  <calcPr calcId="162913"/>
</workbook>
</file>

<file path=xl/calcChain.xml><?xml version="1.0" encoding="utf-8"?>
<calcChain xmlns="http://schemas.openxmlformats.org/spreadsheetml/2006/main">
  <c r="R61" i="7" l="1"/>
  <c r="R86" i="7"/>
  <c r="R62" i="7"/>
  <c r="Q61" i="7"/>
  <c r="P61" i="7"/>
  <c r="O61" i="7"/>
  <c r="N61" i="7"/>
  <c r="M61" i="7"/>
  <c r="L61" i="7"/>
  <c r="K61" i="7"/>
  <c r="J61" i="7"/>
  <c r="I61" i="7"/>
  <c r="H61" i="7"/>
  <c r="G61" i="7"/>
  <c r="Q86" i="7"/>
  <c r="P86" i="7"/>
  <c r="O86" i="7"/>
  <c r="N86" i="7"/>
  <c r="M86" i="7"/>
  <c r="L86" i="7"/>
  <c r="K86" i="7"/>
  <c r="J86" i="7"/>
  <c r="I86" i="7"/>
  <c r="H86" i="7"/>
  <c r="G86" i="7"/>
  <c r="Q58" i="7"/>
  <c r="R58" i="7" s="1"/>
  <c r="P58" i="7"/>
  <c r="O58" i="7"/>
  <c r="N58" i="7"/>
  <c r="M58" i="7"/>
  <c r="L58" i="7"/>
  <c r="K58" i="7"/>
  <c r="J58" i="7"/>
  <c r="I58" i="7"/>
  <c r="H58" i="7"/>
  <c r="G58" i="7"/>
  <c r="E58" i="7"/>
  <c r="D58" i="7"/>
  <c r="Q80" i="7"/>
  <c r="R80" i="7" s="1"/>
  <c r="P80" i="7"/>
  <c r="O80" i="7"/>
  <c r="N80" i="7"/>
  <c r="M80" i="7"/>
  <c r="L80" i="7"/>
  <c r="K80" i="7"/>
  <c r="J80" i="7"/>
  <c r="I80" i="7"/>
  <c r="H80" i="7"/>
  <c r="G80" i="7"/>
  <c r="E80" i="7"/>
  <c r="D80" i="7"/>
  <c r="R77" i="7"/>
  <c r="Q77" i="7"/>
  <c r="P77" i="7"/>
  <c r="O77" i="7"/>
  <c r="N77" i="7"/>
  <c r="M77" i="7"/>
  <c r="L77" i="7"/>
  <c r="K77" i="7"/>
  <c r="J77" i="7"/>
  <c r="I77" i="7"/>
  <c r="H77" i="7"/>
  <c r="G77" i="7"/>
  <c r="E77" i="7"/>
  <c r="D77" i="7"/>
  <c r="T87" i="7"/>
  <c r="T82" i="7"/>
  <c r="T76" i="7"/>
  <c r="T75" i="7"/>
  <c r="T71" i="7"/>
  <c r="T70" i="7"/>
  <c r="T62" i="7"/>
  <c r="R15" i="7" l="1"/>
  <c r="Q88" i="6"/>
  <c r="P88" i="6"/>
  <c r="O88" i="6"/>
  <c r="N88" i="6"/>
  <c r="M88" i="6"/>
  <c r="L88" i="6"/>
  <c r="K88" i="6"/>
  <c r="J88" i="6"/>
  <c r="I88" i="6"/>
  <c r="H88" i="6"/>
  <c r="G88" i="6"/>
  <c r="O14" i="7"/>
  <c r="N14" i="7"/>
  <c r="M14" i="7"/>
  <c r="L14" i="7"/>
  <c r="K14" i="7"/>
  <c r="J14" i="7"/>
  <c r="I14" i="7"/>
  <c r="H14" i="7"/>
  <c r="G14" i="7"/>
  <c r="O29" i="7"/>
  <c r="N29" i="7"/>
  <c r="M29" i="7"/>
  <c r="L29" i="7"/>
  <c r="K29" i="7"/>
  <c r="J29" i="7"/>
  <c r="I29" i="7"/>
  <c r="H29" i="7"/>
  <c r="G29" i="7"/>
  <c r="O44" i="7"/>
  <c r="N44" i="7"/>
  <c r="M44" i="7"/>
  <c r="L44" i="7"/>
  <c r="K44" i="7"/>
  <c r="J44" i="7"/>
  <c r="I44" i="7"/>
  <c r="H44" i="7"/>
  <c r="G44" i="7"/>
  <c r="P8" i="7"/>
  <c r="O87" i="7"/>
  <c r="N87" i="7"/>
  <c r="M87" i="7"/>
  <c r="L87" i="7"/>
  <c r="K87" i="7"/>
  <c r="J87" i="7"/>
  <c r="I87" i="7"/>
  <c r="H87" i="7"/>
  <c r="G87" i="7"/>
  <c r="E87" i="7"/>
  <c r="D87" i="7"/>
  <c r="O85" i="7"/>
  <c r="N85" i="7"/>
  <c r="M85" i="7"/>
  <c r="L85" i="7"/>
  <c r="K85" i="7"/>
  <c r="J85" i="7"/>
  <c r="I85" i="7"/>
  <c r="H85" i="7"/>
  <c r="G85" i="7"/>
  <c r="E85" i="7"/>
  <c r="D85" i="7"/>
  <c r="C85" i="7"/>
  <c r="O84" i="7"/>
  <c r="N84" i="7"/>
  <c r="M84" i="7"/>
  <c r="L84" i="7"/>
  <c r="K84" i="7"/>
  <c r="J84" i="7"/>
  <c r="I84" i="7"/>
  <c r="H84" i="7"/>
  <c r="G84" i="7"/>
  <c r="E84" i="7"/>
  <c r="D84" i="7"/>
  <c r="C84" i="7"/>
  <c r="O83" i="7"/>
  <c r="N83" i="7"/>
  <c r="M83" i="7"/>
  <c r="L83" i="7"/>
  <c r="K83" i="7"/>
  <c r="J83" i="7"/>
  <c r="I83" i="7"/>
  <c r="H83" i="7"/>
  <c r="G83" i="7"/>
  <c r="E83" i="7"/>
  <c r="D83" i="7"/>
  <c r="C83" i="7"/>
  <c r="O82" i="7"/>
  <c r="N82" i="7"/>
  <c r="M82" i="7"/>
  <c r="L82" i="7"/>
  <c r="K82" i="7"/>
  <c r="J82" i="7"/>
  <c r="I82" i="7"/>
  <c r="H82" i="7"/>
  <c r="G82" i="7"/>
  <c r="E82" i="7"/>
  <c r="D82" i="7"/>
  <c r="O81" i="7"/>
  <c r="N81" i="7"/>
  <c r="M81" i="7"/>
  <c r="L81" i="7"/>
  <c r="K81" i="7"/>
  <c r="J81" i="7"/>
  <c r="I81" i="7"/>
  <c r="H81" i="7"/>
  <c r="G81" i="7"/>
  <c r="E81" i="7"/>
  <c r="D81" i="7"/>
  <c r="C81" i="7"/>
  <c r="O79" i="7"/>
  <c r="N79" i="7"/>
  <c r="M79" i="7"/>
  <c r="L79" i="7"/>
  <c r="K79" i="7"/>
  <c r="J79" i="7"/>
  <c r="I79" i="7"/>
  <c r="H79" i="7"/>
  <c r="G79" i="7"/>
  <c r="E79" i="7"/>
  <c r="D79" i="7"/>
  <c r="O78" i="7"/>
  <c r="N78" i="7"/>
  <c r="M78" i="7"/>
  <c r="L78" i="7"/>
  <c r="K78" i="7"/>
  <c r="J78" i="7"/>
  <c r="I78" i="7"/>
  <c r="H78" i="7"/>
  <c r="G78" i="7"/>
  <c r="E78" i="7"/>
  <c r="D78" i="7"/>
  <c r="O76" i="7"/>
  <c r="N76" i="7"/>
  <c r="M76" i="7"/>
  <c r="L76" i="7"/>
  <c r="K76" i="7"/>
  <c r="J76" i="7"/>
  <c r="I76" i="7"/>
  <c r="H76" i="7"/>
  <c r="G76" i="7"/>
  <c r="E76" i="7"/>
  <c r="D76" i="7"/>
  <c r="O75" i="7"/>
  <c r="N75" i="7"/>
  <c r="M75" i="7"/>
  <c r="L75" i="7"/>
  <c r="K75" i="7"/>
  <c r="J75" i="7"/>
  <c r="I75" i="7"/>
  <c r="H75" i="7"/>
  <c r="G75" i="7"/>
  <c r="E75" i="7"/>
  <c r="D75" i="7"/>
  <c r="O74" i="7"/>
  <c r="N74" i="7"/>
  <c r="M74" i="7"/>
  <c r="L74" i="7"/>
  <c r="K74" i="7"/>
  <c r="J74" i="7"/>
  <c r="I74" i="7"/>
  <c r="H74" i="7"/>
  <c r="G74" i="7"/>
  <c r="E74" i="7"/>
  <c r="D74" i="7"/>
  <c r="O73" i="7"/>
  <c r="N73" i="7"/>
  <c r="M73" i="7"/>
  <c r="L73" i="7"/>
  <c r="K73" i="7"/>
  <c r="J73" i="7"/>
  <c r="I73" i="7"/>
  <c r="H73" i="7"/>
  <c r="G73" i="7"/>
  <c r="E73" i="7"/>
  <c r="D73" i="7"/>
  <c r="O72" i="7"/>
  <c r="N72" i="7"/>
  <c r="M72" i="7"/>
  <c r="L72" i="7"/>
  <c r="K72" i="7"/>
  <c r="J72" i="7"/>
  <c r="I72" i="7"/>
  <c r="H72" i="7"/>
  <c r="G72" i="7"/>
  <c r="E72" i="7"/>
  <c r="D72" i="7"/>
  <c r="O71" i="7"/>
  <c r="N71" i="7"/>
  <c r="M71" i="7"/>
  <c r="L71" i="7"/>
  <c r="K71" i="7"/>
  <c r="J71" i="7"/>
  <c r="I71" i="7"/>
  <c r="H71" i="7"/>
  <c r="G71" i="7"/>
  <c r="F71" i="7"/>
  <c r="E71" i="7"/>
  <c r="D71" i="7"/>
  <c r="O70" i="7"/>
  <c r="N70" i="7"/>
  <c r="M70" i="7"/>
  <c r="L70" i="7"/>
  <c r="K70" i="7"/>
  <c r="J70" i="7"/>
  <c r="I70" i="7"/>
  <c r="H70" i="7"/>
  <c r="G70" i="7"/>
  <c r="E70" i="7"/>
  <c r="D70" i="7"/>
  <c r="E61" i="7"/>
  <c r="D61" i="7"/>
  <c r="O62" i="7"/>
  <c r="N62" i="7"/>
  <c r="M62" i="7"/>
  <c r="L62" i="7"/>
  <c r="K62" i="7"/>
  <c r="J62" i="7"/>
  <c r="I62" i="7"/>
  <c r="H62" i="7"/>
  <c r="G62" i="7"/>
  <c r="E62" i="7"/>
  <c r="D62" i="7"/>
  <c r="T60" i="7"/>
  <c r="O60" i="7"/>
  <c r="N60" i="7"/>
  <c r="M60" i="7"/>
  <c r="L60" i="7"/>
  <c r="K60" i="7"/>
  <c r="J60" i="7"/>
  <c r="I60" i="7"/>
  <c r="H60" i="7"/>
  <c r="G60" i="7"/>
  <c r="E60" i="7"/>
  <c r="D60" i="7"/>
  <c r="T59" i="7"/>
  <c r="O59" i="7"/>
  <c r="N59" i="7"/>
  <c r="M59" i="7"/>
  <c r="L59" i="7"/>
  <c r="K59" i="7"/>
  <c r="J59" i="7"/>
  <c r="I59" i="7"/>
  <c r="H59" i="7"/>
  <c r="G59" i="7"/>
  <c r="E59" i="7"/>
  <c r="D59" i="7"/>
  <c r="T57" i="7"/>
  <c r="O57" i="7"/>
  <c r="N57" i="7"/>
  <c r="M57" i="7"/>
  <c r="L57" i="7"/>
  <c r="K57" i="7"/>
  <c r="J57" i="7"/>
  <c r="I57" i="7"/>
  <c r="H57" i="7"/>
  <c r="G57" i="7"/>
  <c r="E57" i="7"/>
  <c r="D57" i="7"/>
  <c r="T56" i="7"/>
  <c r="O56" i="7"/>
  <c r="N56" i="7"/>
  <c r="M56" i="7"/>
  <c r="L56" i="7"/>
  <c r="K56" i="7"/>
  <c r="J56" i="7"/>
  <c r="I56" i="7"/>
  <c r="H56" i="7"/>
  <c r="G56" i="7"/>
  <c r="E56" i="7"/>
  <c r="D56" i="7"/>
  <c r="T55" i="7"/>
  <c r="O55" i="7"/>
  <c r="N55" i="7"/>
  <c r="M55" i="7"/>
  <c r="L55" i="7"/>
  <c r="K55" i="7"/>
  <c r="J55" i="7"/>
  <c r="I55" i="7"/>
  <c r="H55" i="7"/>
  <c r="G55" i="7"/>
  <c r="E55" i="7"/>
  <c r="D55" i="7"/>
  <c r="T54" i="7"/>
  <c r="O54" i="7"/>
  <c r="N54" i="7"/>
  <c r="M54" i="7"/>
  <c r="L54" i="7"/>
  <c r="K54" i="7"/>
  <c r="J54" i="7"/>
  <c r="I54" i="7"/>
  <c r="H54" i="7"/>
  <c r="G54" i="7"/>
  <c r="E54" i="7"/>
  <c r="D54" i="7"/>
  <c r="Q45" i="7"/>
  <c r="R45" i="7" s="1"/>
  <c r="P45" i="7"/>
  <c r="Q43" i="7"/>
  <c r="R43" i="7" s="1"/>
  <c r="P43" i="7"/>
  <c r="Q42" i="7"/>
  <c r="R42" i="7" s="1"/>
  <c r="P42" i="7"/>
  <c r="Q41" i="7"/>
  <c r="R41" i="7" s="1"/>
  <c r="P41" i="7"/>
  <c r="Q40" i="7"/>
  <c r="R40" i="7" s="1"/>
  <c r="P40" i="7"/>
  <c r="Q39" i="7"/>
  <c r="R39" i="7" s="1"/>
  <c r="P39" i="7"/>
  <c r="Q38" i="7"/>
  <c r="R38" i="7" s="1"/>
  <c r="P38" i="7"/>
  <c r="Q30" i="7"/>
  <c r="R30" i="7" s="1"/>
  <c r="P30" i="7"/>
  <c r="Q28" i="7"/>
  <c r="R28" i="7" s="1"/>
  <c r="P28" i="7"/>
  <c r="Q27" i="7"/>
  <c r="R27" i="7" s="1"/>
  <c r="P27" i="7"/>
  <c r="Q26" i="7"/>
  <c r="R26" i="7" s="1"/>
  <c r="P26" i="7"/>
  <c r="Q25" i="7"/>
  <c r="R25" i="7" s="1"/>
  <c r="P25" i="7"/>
  <c r="Q24" i="7"/>
  <c r="R24" i="7" s="1"/>
  <c r="P24" i="7"/>
  <c r="Q23" i="7"/>
  <c r="R23" i="7" s="1"/>
  <c r="P23" i="7"/>
  <c r="Q15" i="7"/>
  <c r="P15" i="7"/>
  <c r="Q13" i="7"/>
  <c r="R13" i="7" s="1"/>
  <c r="P13" i="7"/>
  <c r="Q12" i="7"/>
  <c r="R12" i="7" s="1"/>
  <c r="P12" i="7"/>
  <c r="Q11" i="7"/>
  <c r="R11" i="7" s="1"/>
  <c r="P11" i="7"/>
  <c r="Q10" i="7"/>
  <c r="R10" i="7" s="1"/>
  <c r="P10" i="7"/>
  <c r="Q9" i="7"/>
  <c r="R9" i="7" s="1"/>
  <c r="P9" i="7"/>
  <c r="Q8" i="7"/>
  <c r="R8" i="7" s="1"/>
  <c r="P29" i="7" l="1"/>
  <c r="P14" i="7"/>
  <c r="P44" i="7"/>
  <c r="Q14" i="7"/>
  <c r="R14" i="7" s="1"/>
  <c r="Q29" i="7"/>
  <c r="Q70" i="7"/>
  <c r="P82" i="7"/>
  <c r="Q83" i="7"/>
  <c r="R83" i="7" s="1"/>
  <c r="Q84" i="7"/>
  <c r="R84" i="7" s="1"/>
  <c r="P85" i="7"/>
  <c r="Q75" i="7"/>
  <c r="R75" i="7" s="1"/>
  <c r="Q82" i="7"/>
  <c r="R82" i="7" s="1"/>
  <c r="Q85" i="7"/>
  <c r="R85" i="7" s="1"/>
  <c r="Q71" i="7"/>
  <c r="R71" i="7" s="1"/>
  <c r="Q74" i="7"/>
  <c r="R74" i="7" s="1"/>
  <c r="Q79" i="7"/>
  <c r="R79" i="7" s="1"/>
  <c r="Q81" i="7"/>
  <c r="R81" i="7" s="1"/>
  <c r="Q56" i="7"/>
  <c r="R56" i="7" s="1"/>
  <c r="Q62" i="7"/>
  <c r="Q72" i="7"/>
  <c r="R72" i="7" s="1"/>
  <c r="Q73" i="7"/>
  <c r="R73" i="7" s="1"/>
  <c r="Q76" i="7"/>
  <c r="R76" i="7" s="1"/>
  <c r="Q78" i="7"/>
  <c r="R78" i="7" s="1"/>
  <c r="Q87" i="7"/>
  <c r="R87" i="7" s="1"/>
  <c r="P56" i="7"/>
  <c r="P59" i="7"/>
  <c r="P62" i="7"/>
  <c r="P55" i="7"/>
  <c r="P57" i="7"/>
  <c r="Q54" i="7"/>
  <c r="R54" i="7" s="1"/>
  <c r="Q55" i="7"/>
  <c r="R55" i="7" s="1"/>
  <c r="Q59" i="7"/>
  <c r="R59" i="7" s="1"/>
  <c r="Q60" i="7"/>
  <c r="R60" i="7" s="1"/>
  <c r="P54" i="7"/>
  <c r="P60" i="7"/>
  <c r="Q57" i="7"/>
  <c r="R57" i="7" s="1"/>
  <c r="P75" i="7"/>
  <c r="P78" i="7"/>
  <c r="P70" i="7"/>
  <c r="P84" i="7"/>
  <c r="P83" i="7"/>
  <c r="P87" i="7"/>
  <c r="P71" i="7"/>
  <c r="P73" i="7"/>
  <c r="P81" i="7"/>
  <c r="P72" i="7"/>
  <c r="P74" i="7"/>
  <c r="P76" i="7"/>
  <c r="P79" i="7"/>
  <c r="T63" i="6"/>
  <c r="O62" i="6"/>
  <c r="N62" i="6"/>
  <c r="M62" i="6"/>
  <c r="L62" i="6"/>
  <c r="K62" i="6"/>
  <c r="J62" i="6"/>
  <c r="I62" i="6"/>
  <c r="H62" i="6"/>
  <c r="E62" i="6"/>
  <c r="D62" i="6"/>
  <c r="G62" i="6"/>
  <c r="T62" i="6"/>
  <c r="O61" i="6"/>
  <c r="N61" i="6"/>
  <c r="M61" i="6"/>
  <c r="L61" i="6"/>
  <c r="K61" i="6"/>
  <c r="J61" i="6"/>
  <c r="I61" i="6"/>
  <c r="H61" i="6"/>
  <c r="E61" i="6"/>
  <c r="D61" i="6"/>
  <c r="G61" i="6"/>
  <c r="T61" i="6"/>
  <c r="T60" i="6"/>
  <c r="T59" i="6"/>
  <c r="T58" i="6"/>
  <c r="T57" i="6"/>
  <c r="D87" i="6"/>
  <c r="D86" i="6"/>
  <c r="D85" i="6"/>
  <c r="O84" i="6"/>
  <c r="N84" i="6"/>
  <c r="M84" i="6"/>
  <c r="L84" i="6"/>
  <c r="K84" i="6"/>
  <c r="J84" i="6"/>
  <c r="I84" i="6"/>
  <c r="H84" i="6"/>
  <c r="G84" i="6"/>
  <c r="Q84" i="6" s="1"/>
  <c r="R84" i="6" s="1"/>
  <c r="D84" i="6"/>
  <c r="D83" i="6"/>
  <c r="O82" i="6"/>
  <c r="N82" i="6"/>
  <c r="M82" i="6"/>
  <c r="L82" i="6"/>
  <c r="K82" i="6"/>
  <c r="J82" i="6"/>
  <c r="I82" i="6"/>
  <c r="H82" i="6"/>
  <c r="G82" i="6"/>
  <c r="D82" i="6"/>
  <c r="O81" i="6"/>
  <c r="N81" i="6"/>
  <c r="M81" i="6"/>
  <c r="L81" i="6"/>
  <c r="K81" i="6"/>
  <c r="J81" i="6"/>
  <c r="I81" i="6"/>
  <c r="H81" i="6"/>
  <c r="Q81" i="6" s="1"/>
  <c r="R81" i="6" s="1"/>
  <c r="G81" i="6"/>
  <c r="O80" i="6"/>
  <c r="N80" i="6"/>
  <c r="M80" i="6"/>
  <c r="L80" i="6"/>
  <c r="K80" i="6"/>
  <c r="J80" i="6"/>
  <c r="I80" i="6"/>
  <c r="P80" i="6" s="1"/>
  <c r="H80" i="6"/>
  <c r="G80" i="6"/>
  <c r="E81" i="6"/>
  <c r="E80" i="6"/>
  <c r="D81" i="6"/>
  <c r="D80" i="6"/>
  <c r="O79" i="6"/>
  <c r="N79" i="6"/>
  <c r="M79" i="6"/>
  <c r="L79" i="6"/>
  <c r="K79" i="6"/>
  <c r="J79" i="6"/>
  <c r="I79" i="6"/>
  <c r="H79" i="6"/>
  <c r="G79" i="6"/>
  <c r="E79" i="6"/>
  <c r="O78" i="6"/>
  <c r="N78" i="6"/>
  <c r="M78" i="6"/>
  <c r="L78" i="6"/>
  <c r="K78" i="6"/>
  <c r="J78" i="6"/>
  <c r="I78" i="6"/>
  <c r="H78" i="6"/>
  <c r="P78" i="6" s="1"/>
  <c r="G78" i="6"/>
  <c r="E78" i="6"/>
  <c r="D79" i="6"/>
  <c r="D78" i="6"/>
  <c r="D77" i="6"/>
  <c r="D76" i="6"/>
  <c r="D75" i="6"/>
  <c r="O74" i="6"/>
  <c r="N74" i="6"/>
  <c r="M74" i="6"/>
  <c r="L74" i="6"/>
  <c r="K74" i="6"/>
  <c r="J74" i="6"/>
  <c r="I74" i="6"/>
  <c r="H74" i="6"/>
  <c r="G74" i="6"/>
  <c r="Q74" i="6" s="1"/>
  <c r="R74" i="6" s="1"/>
  <c r="E74" i="6"/>
  <c r="D74" i="6"/>
  <c r="O73" i="6"/>
  <c r="N73" i="6"/>
  <c r="M73" i="6"/>
  <c r="L73" i="6"/>
  <c r="K73" i="6"/>
  <c r="J73" i="6"/>
  <c r="I73" i="6"/>
  <c r="H73" i="6"/>
  <c r="G73" i="6"/>
  <c r="E73" i="6"/>
  <c r="D73" i="6"/>
  <c r="E63" i="6"/>
  <c r="D63" i="6"/>
  <c r="O63" i="6"/>
  <c r="N63" i="6"/>
  <c r="M63" i="6"/>
  <c r="L63" i="6"/>
  <c r="K63" i="6"/>
  <c r="J63" i="6"/>
  <c r="I63" i="6"/>
  <c r="H63" i="6"/>
  <c r="G63" i="6"/>
  <c r="H60" i="6"/>
  <c r="I60" i="6"/>
  <c r="J60" i="6"/>
  <c r="K60" i="6"/>
  <c r="L60" i="6"/>
  <c r="M60" i="6"/>
  <c r="N60" i="6"/>
  <c r="O60" i="6"/>
  <c r="G60" i="6"/>
  <c r="E60" i="6"/>
  <c r="D60" i="6"/>
  <c r="P43" i="6"/>
  <c r="Q43" i="6"/>
  <c r="R43" i="6" s="1"/>
  <c r="Q27" i="6"/>
  <c r="R27" i="6" s="1"/>
  <c r="P27" i="6"/>
  <c r="O15" i="6"/>
  <c r="N15" i="6"/>
  <c r="M15" i="6"/>
  <c r="L15" i="6"/>
  <c r="K15" i="6"/>
  <c r="J15" i="6"/>
  <c r="I15" i="6"/>
  <c r="H15" i="6"/>
  <c r="G15" i="6"/>
  <c r="Q13" i="6"/>
  <c r="R13" i="6" s="1"/>
  <c r="Q14" i="6"/>
  <c r="R14" i="6" s="1"/>
  <c r="P13" i="6"/>
  <c r="P14" i="6"/>
  <c r="P12" i="6"/>
  <c r="Q12" i="6"/>
  <c r="R12" i="6" s="1"/>
  <c r="Q11" i="6"/>
  <c r="R11" i="6" s="1"/>
  <c r="P11" i="6"/>
  <c r="R70" i="7" l="1"/>
  <c r="Q79" i="6"/>
  <c r="P74" i="6"/>
  <c r="P84" i="6"/>
  <c r="P81" i="6"/>
  <c r="P79" i="6"/>
  <c r="P82" i="6"/>
  <c r="Q82" i="6"/>
  <c r="R82" i="6" s="1"/>
  <c r="Q80" i="6"/>
  <c r="R80" i="6" s="1"/>
  <c r="R79" i="6"/>
  <c r="Q78" i="6"/>
  <c r="R78" i="6" s="1"/>
  <c r="Q60" i="6"/>
  <c r="R60" i="6" s="1"/>
  <c r="P60" i="6"/>
  <c r="O87" i="6"/>
  <c r="N87" i="6"/>
  <c r="M87" i="6"/>
  <c r="L87" i="6"/>
  <c r="K87" i="6"/>
  <c r="J87" i="6"/>
  <c r="I87" i="6"/>
  <c r="H87" i="6"/>
  <c r="G87" i="6"/>
  <c r="E87" i="6"/>
  <c r="O86" i="6"/>
  <c r="N86" i="6"/>
  <c r="M86" i="6"/>
  <c r="L86" i="6"/>
  <c r="K86" i="6"/>
  <c r="J86" i="6"/>
  <c r="I86" i="6"/>
  <c r="H86" i="6"/>
  <c r="G86" i="6"/>
  <c r="E86" i="6"/>
  <c r="C86" i="6"/>
  <c r="O85" i="6"/>
  <c r="N85" i="6"/>
  <c r="M85" i="6"/>
  <c r="L85" i="6"/>
  <c r="K85" i="6"/>
  <c r="J85" i="6"/>
  <c r="I85" i="6"/>
  <c r="H85" i="6"/>
  <c r="G85" i="6"/>
  <c r="E85" i="6"/>
  <c r="C84" i="6"/>
  <c r="E84" i="6"/>
  <c r="C85" i="6"/>
  <c r="O83" i="6"/>
  <c r="N83" i="6"/>
  <c r="M83" i="6"/>
  <c r="L83" i="6"/>
  <c r="K83" i="6"/>
  <c r="J83" i="6"/>
  <c r="I83" i="6"/>
  <c r="H83" i="6"/>
  <c r="G83" i="6"/>
  <c r="E83" i="6"/>
  <c r="E82" i="6"/>
  <c r="C82" i="6"/>
  <c r="O77" i="6"/>
  <c r="N77" i="6"/>
  <c r="M77" i="6"/>
  <c r="L77" i="6"/>
  <c r="K77" i="6"/>
  <c r="J77" i="6"/>
  <c r="I77" i="6"/>
  <c r="H77" i="6"/>
  <c r="G77" i="6"/>
  <c r="E77" i="6"/>
  <c r="O76" i="6"/>
  <c r="N76" i="6"/>
  <c r="M76" i="6"/>
  <c r="L76" i="6"/>
  <c r="K76" i="6"/>
  <c r="J76" i="6"/>
  <c r="I76" i="6"/>
  <c r="H76" i="6"/>
  <c r="G76" i="6"/>
  <c r="E76" i="6"/>
  <c r="O75" i="6"/>
  <c r="N75" i="6"/>
  <c r="M75" i="6"/>
  <c r="L75" i="6"/>
  <c r="K75" i="6"/>
  <c r="J75" i="6"/>
  <c r="I75" i="6"/>
  <c r="H75" i="6"/>
  <c r="G75" i="6"/>
  <c r="E75" i="6"/>
  <c r="F74" i="6"/>
  <c r="Q73" i="6"/>
  <c r="P73" i="6"/>
  <c r="E64" i="6"/>
  <c r="D64" i="6"/>
  <c r="O59" i="6"/>
  <c r="N59" i="6"/>
  <c r="M59" i="6"/>
  <c r="L59" i="6"/>
  <c r="K59" i="6"/>
  <c r="J59" i="6"/>
  <c r="I59" i="6"/>
  <c r="H59" i="6"/>
  <c r="G59" i="6"/>
  <c r="E59" i="6"/>
  <c r="D59" i="6"/>
  <c r="O58" i="6"/>
  <c r="N58" i="6"/>
  <c r="M58" i="6"/>
  <c r="L58" i="6"/>
  <c r="K58" i="6"/>
  <c r="J58" i="6"/>
  <c r="I58" i="6"/>
  <c r="H58" i="6"/>
  <c r="G58" i="6"/>
  <c r="E58" i="6"/>
  <c r="D58" i="6"/>
  <c r="O57" i="6"/>
  <c r="N57" i="6"/>
  <c r="M57" i="6"/>
  <c r="M64" i="6" s="1"/>
  <c r="L57" i="6"/>
  <c r="K57" i="6"/>
  <c r="J57" i="6"/>
  <c r="I57" i="6"/>
  <c r="I64" i="6" s="1"/>
  <c r="H57" i="6"/>
  <c r="G57" i="6"/>
  <c r="E57" i="6"/>
  <c r="D57" i="6"/>
  <c r="O47" i="6"/>
  <c r="N47" i="6"/>
  <c r="M47" i="6"/>
  <c r="L47" i="6"/>
  <c r="K47" i="6"/>
  <c r="J47" i="6"/>
  <c r="I47" i="6"/>
  <c r="H47" i="6"/>
  <c r="G47" i="6"/>
  <c r="Q46" i="6"/>
  <c r="R46" i="6" s="1"/>
  <c r="P46" i="6"/>
  <c r="Q45" i="6"/>
  <c r="P45" i="6"/>
  <c r="Q44" i="6"/>
  <c r="P44" i="6"/>
  <c r="Q42" i="6"/>
  <c r="R42" i="6" s="1"/>
  <c r="P42" i="6"/>
  <c r="Q41" i="6"/>
  <c r="P41" i="6"/>
  <c r="Q40" i="6"/>
  <c r="P40" i="6"/>
  <c r="O31" i="6"/>
  <c r="N31" i="6"/>
  <c r="M31" i="6"/>
  <c r="L31" i="6"/>
  <c r="K31" i="6"/>
  <c r="J31" i="6"/>
  <c r="I31" i="6"/>
  <c r="H31" i="6"/>
  <c r="G31" i="6"/>
  <c r="Q30" i="6"/>
  <c r="R30" i="6" s="1"/>
  <c r="P30" i="6"/>
  <c r="Q29" i="6"/>
  <c r="P29" i="6"/>
  <c r="Q28" i="6"/>
  <c r="R28" i="6" s="1"/>
  <c r="P28" i="6"/>
  <c r="Q26" i="6"/>
  <c r="P26" i="6"/>
  <c r="Q25" i="6"/>
  <c r="R25" i="6" s="1"/>
  <c r="P25" i="6"/>
  <c r="Q24" i="6"/>
  <c r="P24" i="6"/>
  <c r="Q15" i="6"/>
  <c r="R15" i="6" s="1"/>
  <c r="Q10" i="6"/>
  <c r="P10" i="6"/>
  <c r="Q9" i="6"/>
  <c r="P9" i="6"/>
  <c r="Q8" i="6"/>
  <c r="R8" i="6" s="1"/>
  <c r="P8" i="6"/>
  <c r="Z84" i="2"/>
  <c r="N64" i="6" l="1"/>
  <c r="J64" i="6"/>
  <c r="G64" i="6"/>
  <c r="K64" i="6"/>
  <c r="O64" i="6"/>
  <c r="H64" i="6"/>
  <c r="L64" i="6"/>
  <c r="R73" i="6"/>
  <c r="P75" i="6"/>
  <c r="Q75" i="6"/>
  <c r="R75" i="6" s="1"/>
  <c r="Q86" i="6"/>
  <c r="R86" i="6" s="1"/>
  <c r="P86" i="6"/>
  <c r="P85" i="6"/>
  <c r="Q85" i="6"/>
  <c r="R85" i="6" s="1"/>
  <c r="P83" i="6"/>
  <c r="Q83" i="6"/>
  <c r="R83" i="6" s="1"/>
  <c r="Q76" i="6"/>
  <c r="R76" i="6" s="1"/>
  <c r="P76" i="6"/>
  <c r="Q87" i="6"/>
  <c r="R87" i="6" s="1"/>
  <c r="P87" i="6"/>
  <c r="P77" i="6"/>
  <c r="Q77" i="6"/>
  <c r="R77" i="6" s="1"/>
  <c r="R26" i="6"/>
  <c r="Q31" i="6"/>
  <c r="R31" i="6" s="1"/>
  <c r="Q47" i="6"/>
  <c r="R47" i="6" s="1"/>
  <c r="R40" i="6"/>
  <c r="P47" i="6"/>
  <c r="R45" i="6"/>
  <c r="Q61" i="6"/>
  <c r="R61" i="6" s="1"/>
  <c r="P31" i="6"/>
  <c r="Q62" i="6"/>
  <c r="R62" i="6" s="1"/>
  <c r="P57" i="6"/>
  <c r="Q58" i="6"/>
  <c r="R58" i="6" s="1"/>
  <c r="Q63" i="6"/>
  <c r="R63" i="6" s="1"/>
  <c r="P61" i="6"/>
  <c r="P62" i="6"/>
  <c r="Q59" i="6"/>
  <c r="R59" i="6" s="1"/>
  <c r="P15" i="6"/>
  <c r="R44" i="6"/>
  <c r="P58" i="6"/>
  <c r="P63" i="6"/>
  <c r="R10" i="6"/>
  <c r="R24" i="6"/>
  <c r="R29" i="6"/>
  <c r="Q57" i="6"/>
  <c r="R9" i="6"/>
  <c r="R41" i="6"/>
  <c r="P59" i="6"/>
  <c r="R57" i="6" l="1"/>
  <c r="Q64" i="6"/>
  <c r="P64" i="6"/>
  <c r="R88" i="6"/>
  <c r="Z119" i="1"/>
  <c r="Q44" i="7"/>
  <c r="R44" i="7" s="1"/>
  <c r="R29" i="7"/>
  <c r="R64" i="6"/>
</calcChain>
</file>

<file path=xl/sharedStrings.xml><?xml version="1.0" encoding="utf-8"?>
<sst xmlns="http://schemas.openxmlformats.org/spreadsheetml/2006/main" count="3788" uniqueCount="295">
  <si>
    <t>ROLLNO</t>
  </si>
  <si>
    <t>GENDER</t>
  </si>
  <si>
    <t>NAME</t>
  </si>
  <si>
    <t>LAST NAME</t>
  </si>
  <si>
    <t>ENGLISH</t>
  </si>
  <si>
    <t>MARKS</t>
  </si>
  <si>
    <t>GRADE</t>
  </si>
  <si>
    <t>HINDI</t>
  </si>
  <si>
    <t>MATHS</t>
  </si>
  <si>
    <t>SIENCE</t>
  </si>
  <si>
    <t>SST</t>
  </si>
  <si>
    <t>IT</t>
  </si>
  <si>
    <t>TOTAL</t>
  </si>
  <si>
    <t>M</t>
  </si>
  <si>
    <t>ABHAY</t>
  </si>
  <si>
    <t>SOLANKI</t>
  </si>
  <si>
    <t>A1</t>
  </si>
  <si>
    <t>HARSH</t>
  </si>
  <si>
    <t>BHARDWAJ</t>
  </si>
  <si>
    <t>A2</t>
  </si>
  <si>
    <t>F</t>
  </si>
  <si>
    <t>KUMKUM</t>
  </si>
  <si>
    <t>AMARTYA</t>
  </si>
  <si>
    <t>MALL</t>
  </si>
  <si>
    <t>LOVELEEN</t>
  </si>
  <si>
    <t>PAYAL</t>
  </si>
  <si>
    <t>SANCHI</t>
  </si>
  <si>
    <t>TANYA</t>
  </si>
  <si>
    <t>TYAGI</t>
  </si>
  <si>
    <t>B1</t>
  </si>
  <si>
    <t>SAHIL</t>
  </si>
  <si>
    <t>KHUSHI</t>
  </si>
  <si>
    <t>CHAUDHARY</t>
  </si>
  <si>
    <t>SAURAV</t>
  </si>
  <si>
    <t>SINGH</t>
  </si>
  <si>
    <t>PALAK</t>
  </si>
  <si>
    <t>DEEPANSHI</t>
  </si>
  <si>
    <t>AAKASH</t>
  </si>
  <si>
    <t>SHARMA</t>
  </si>
  <si>
    <t>B2</t>
  </si>
  <si>
    <t>SHAINKY</t>
  </si>
  <si>
    <t>LAKSHITA</t>
  </si>
  <si>
    <t>KANISHK</t>
  </si>
  <si>
    <t>BHOOMIKA</t>
  </si>
  <si>
    <t>AALEKH</t>
  </si>
  <si>
    <t>JAYANT</t>
  </si>
  <si>
    <t>DIXIT</t>
  </si>
  <si>
    <t>NITISH</t>
  </si>
  <si>
    <t>PAL</t>
  </si>
  <si>
    <t>AMAAN</t>
  </si>
  <si>
    <t>ALI</t>
  </si>
  <si>
    <t>PAWNI</t>
  </si>
  <si>
    <t>C1</t>
  </si>
  <si>
    <t>ARPITA</t>
  </si>
  <si>
    <t>RISHIT</t>
  </si>
  <si>
    <t>ANSH</t>
  </si>
  <si>
    <t>RIYA</t>
  </si>
  <si>
    <t>SAGAR</t>
  </si>
  <si>
    <t>AMAN</t>
  </si>
  <si>
    <t>C2</t>
  </si>
  <si>
    <t>VAISHNAVI</t>
  </si>
  <si>
    <t>KATARIA</t>
  </si>
  <si>
    <t>KHUSHBOO</t>
  </si>
  <si>
    <t>GUPTA</t>
  </si>
  <si>
    <t>DRISHTY</t>
  </si>
  <si>
    <t>GARG</t>
  </si>
  <si>
    <t>ANKITA</t>
  </si>
  <si>
    <t>TANMAY</t>
  </si>
  <si>
    <t>VATS</t>
  </si>
  <si>
    <t>ADITYA</t>
  </si>
  <si>
    <t>KUMAR</t>
  </si>
  <si>
    <t>SHRUTI</t>
  </si>
  <si>
    <t>MAYANK</t>
  </si>
  <si>
    <t>NIRZALA</t>
  </si>
  <si>
    <t>TOMAR</t>
  </si>
  <si>
    <t>SHALINI</t>
  </si>
  <si>
    <t>CHETANYA</t>
  </si>
  <si>
    <t>KRITIKA</t>
  </si>
  <si>
    <t>ASTHA</t>
  </si>
  <si>
    <t>KALIYA</t>
  </si>
  <si>
    <t>MINAKASHI</t>
  </si>
  <si>
    <t>SHIVA</t>
  </si>
  <si>
    <t>DHURVI</t>
  </si>
  <si>
    <t>PRACHI</t>
  </si>
  <si>
    <t>VADALIYA</t>
  </si>
  <si>
    <t>MANSI</t>
  </si>
  <si>
    <t>YADAV</t>
  </si>
  <si>
    <t>RUPANSHU</t>
  </si>
  <si>
    <t>DEEKSHA</t>
  </si>
  <si>
    <t>VANSHIT</t>
  </si>
  <si>
    <t>ABHISHEK</t>
  </si>
  <si>
    <t>SATYAM</t>
  </si>
  <si>
    <t>VISHU</t>
  </si>
  <si>
    <t>CHOUDHARY</t>
  </si>
  <si>
    <t>SANSKRITI</t>
  </si>
  <si>
    <t>PARASHAR</t>
  </si>
  <si>
    <t>POOJA</t>
  </si>
  <si>
    <t>ADITI</t>
  </si>
  <si>
    <t>VINEETA</t>
  </si>
  <si>
    <t>RITIK</t>
  </si>
  <si>
    <t>YANSHIKA</t>
  </si>
  <si>
    <t>PRAGYA</t>
  </si>
  <si>
    <t>HIRDESH</t>
  </si>
  <si>
    <t>D1</t>
  </si>
  <si>
    <t>APOORV</t>
  </si>
  <si>
    <t>NIMISHA</t>
  </si>
  <si>
    <t>AGARWAL</t>
  </si>
  <si>
    <t>ADARSH</t>
  </si>
  <si>
    <t>ISHITA</t>
  </si>
  <si>
    <t>GANDHI</t>
  </si>
  <si>
    <t>CHHAVI</t>
  </si>
  <si>
    <t>KATARIYA</t>
  </si>
  <si>
    <t>KANISHKA</t>
  </si>
  <si>
    <t>DEEPANSHU</t>
  </si>
  <si>
    <t>ANUSHKA</t>
  </si>
  <si>
    <t>RANI</t>
  </si>
  <si>
    <t>NITANSHI</t>
  </si>
  <si>
    <t>RAJSUDHAKAR</t>
  </si>
  <si>
    <t>SAMAR</t>
  </si>
  <si>
    <t>RUBI</t>
  </si>
  <si>
    <t>HIMANSHU</t>
  </si>
  <si>
    <t>MEGHAL</t>
  </si>
  <si>
    <t>JANHAVI</t>
  </si>
  <si>
    <t>RAJANI</t>
  </si>
  <si>
    <t>RAJBHAR</t>
  </si>
  <si>
    <t>VISHESH</t>
  </si>
  <si>
    <t>DEEPALI</t>
  </si>
  <si>
    <t>RADHEY</t>
  </si>
  <si>
    <t>MANU</t>
  </si>
  <si>
    <t>KANT</t>
  </si>
  <si>
    <t>SUMIT</t>
  </si>
  <si>
    <t>JAI</t>
  </si>
  <si>
    <t>PRENIT</t>
  </si>
  <si>
    <t>PRATAP</t>
  </si>
  <si>
    <t>LAXMI</t>
  </si>
  <si>
    <t>KUMARI</t>
  </si>
  <si>
    <t>DHRUV</t>
  </si>
  <si>
    <t>SHAGUN</t>
  </si>
  <si>
    <t>VERMA</t>
  </si>
  <si>
    <t>ANIKET</t>
  </si>
  <si>
    <t>SEN</t>
  </si>
  <si>
    <t>ANUJ</t>
  </si>
  <si>
    <t>VANSH</t>
  </si>
  <si>
    <t>PRIYANSHU</t>
  </si>
  <si>
    <t>SAINI</t>
  </si>
  <si>
    <t>MUSKAN</t>
  </si>
  <si>
    <t>MEENA</t>
  </si>
  <si>
    <t>D2</t>
  </si>
  <si>
    <t>AYUSH</t>
  </si>
  <si>
    <t>ROHIT</t>
  </si>
  <si>
    <t>YASHIKA</t>
  </si>
  <si>
    <t>JUGRAJ</t>
  </si>
  <si>
    <t>CHANCHAL</t>
  </si>
  <si>
    <t>MITALI</t>
  </si>
  <si>
    <t>TANISHKA</t>
  </si>
  <si>
    <t>KIRTI</t>
  </si>
  <si>
    <t>UTKARSH</t>
  </si>
  <si>
    <t>NISHKARSH</t>
  </si>
  <si>
    <t>RAMASHARY</t>
  </si>
  <si>
    <t>DEVANK</t>
  </si>
  <si>
    <t>MALIK</t>
  </si>
  <si>
    <t>VIJAYANT</t>
  </si>
  <si>
    <t>JASLEEN</t>
  </si>
  <si>
    <t>KAUR</t>
  </si>
  <si>
    <t>AADITYA</t>
  </si>
  <si>
    <t>ABHISHEK KUMAR</t>
  </si>
  <si>
    <t>ADITYA KUMAR</t>
  </si>
  <si>
    <t>ARPITA SHARMA</t>
  </si>
  <si>
    <t>ASTHA KALIYA</t>
  </si>
  <si>
    <t>DEEPANSHU SAGAR</t>
  </si>
  <si>
    <t>HARSH BHARDWAJ</t>
  </si>
  <si>
    <t>KANISHK SINGH</t>
  </si>
  <si>
    <t>KHUSHBOO GUPTA</t>
  </si>
  <si>
    <t>LAKSHITA TYAGI</t>
  </si>
  <si>
    <t>MUSKAN MEENA</t>
  </si>
  <si>
    <t>NITANSHI CHOUDHARY</t>
  </si>
  <si>
    <t>PALAK TYAGI</t>
  </si>
  <si>
    <t>PAWNI SHARMA</t>
  </si>
  <si>
    <t>PRENIT PRATAP SINGH</t>
  </si>
  <si>
    <t>RITIK CHAUDHARY</t>
  </si>
  <si>
    <t>TANYA TYAGI</t>
  </si>
  <si>
    <t>SAHIL TYAGI</t>
  </si>
  <si>
    <t>ADARSH KUMAR</t>
  </si>
  <si>
    <t>RAJANI RAJBOYHAR</t>
  </si>
  <si>
    <t>SATYAM KUMAR</t>
  </si>
  <si>
    <t>AALEKH CHAUDHARY</t>
  </si>
  <si>
    <t>ABHISHEK TYAGI</t>
  </si>
  <si>
    <t>ADITYA KUMAR SINGH</t>
  </si>
  <si>
    <t>AMAAN ALI</t>
  </si>
  <si>
    <t>AMAN TYAGI</t>
  </si>
  <si>
    <t>AMARTYA MALL</t>
  </si>
  <si>
    <t>ANSH YADAV</t>
  </si>
  <si>
    <t>ANUJ KUMAR</t>
  </si>
  <si>
    <t>CHETANYA PAL</t>
  </si>
  <si>
    <t>DEEPANSHI SINGH</t>
  </si>
  <si>
    <t>ISHITA GANDHI</t>
  </si>
  <si>
    <t>JANHAVI TYAGI</t>
  </si>
  <si>
    <t>KHUSHI CHAUDHARY</t>
  </si>
  <si>
    <t>RAJSUDHAKAR SINGH</t>
  </si>
  <si>
    <t>ROHIT PAL</t>
  </si>
  <si>
    <t>SANSKRITI PARASHAR</t>
  </si>
  <si>
    <t>TANMAY VATS</t>
  </si>
  <si>
    <t>VAISHNAVI KATARIA</t>
  </si>
  <si>
    <t>VAISHNAVI SHARMA</t>
  </si>
  <si>
    <t>CHHAVI KATARIYA</t>
  </si>
  <si>
    <t>ANIKET SEN</t>
  </si>
  <si>
    <t>DHRUV SHARMA</t>
  </si>
  <si>
    <t>MANU KANT TYAGI</t>
  </si>
  <si>
    <t>AADITYA KUMAR GAUTAM</t>
  </si>
  <si>
    <t>AAKASH SHARMA</t>
  </si>
  <si>
    <t>ABHAY SOLANKI</t>
  </si>
  <si>
    <t>DRISHTY GARG</t>
  </si>
  <si>
    <t>JAYANT DIXIT</t>
  </si>
  <si>
    <t>MANSI SINGH</t>
  </si>
  <si>
    <t>NIRZALA TOMAR</t>
  </si>
  <si>
    <t>NITISH PAL</t>
  </si>
  <si>
    <t>PRACHI VADALIYA</t>
  </si>
  <si>
    <t>RISHIT CHAUDHARY</t>
  </si>
  <si>
    <t>SUMIT KUMAR</t>
  </si>
  <si>
    <t>VANSH CHOUDHARY</t>
  </si>
  <si>
    <t>VANSHIT KUMAR</t>
  </si>
  <si>
    <t>VISHESH KUMAR</t>
  </si>
  <si>
    <t>VISHU CHOUDHARY</t>
  </si>
  <si>
    <t>SHAGUN TYAGI</t>
  </si>
  <si>
    <t>ANSH TYAGI</t>
  </si>
  <si>
    <t>DEVANK MALIK</t>
  </si>
  <si>
    <t>SAURAV SINGH</t>
  </si>
  <si>
    <t>JUGRAJ SINGH</t>
  </si>
  <si>
    <t>YASHIKA SINGH</t>
  </si>
  <si>
    <t>LAXMI KUMARI</t>
  </si>
  <si>
    <t>NISHKARSH TYAGI</t>
  </si>
  <si>
    <t>RIYA SAGAR</t>
  </si>
  <si>
    <t>UTKARSH KUMAR RAI</t>
  </si>
  <si>
    <t>ANUSHKA RANI</t>
  </si>
  <si>
    <t>HIMANSHU MEGHAL</t>
  </si>
  <si>
    <t>JAI KUMAR</t>
  </si>
  <si>
    <t>JASLEEN KAUR</t>
  </si>
  <si>
    <t>PRIYANSHU SAINI</t>
  </si>
  <si>
    <t>KHUSHI VERMA</t>
  </si>
  <si>
    <t>PALAK SAGAR</t>
  </si>
  <si>
    <t>VISHESH DIXIT</t>
  </si>
  <si>
    <t>NIMISHA AGARWAL</t>
  </si>
  <si>
    <t>Section</t>
  </si>
  <si>
    <t>A</t>
  </si>
  <si>
    <t>B</t>
  </si>
  <si>
    <t>C</t>
  </si>
  <si>
    <t>Percent</t>
  </si>
  <si>
    <t>KENDRIYA VIDYALAYA, ORDNANCE FACTORY, MURADNAGAR, GHAZIABAD</t>
  </si>
  <si>
    <t>(CLASS- X -A )</t>
  </si>
  <si>
    <t>NAME OF REGION:</t>
  </si>
  <si>
    <t>Agra</t>
  </si>
  <si>
    <t>CLASS X – Subject wise Result Analysis (Teacher wise PI)</t>
  </si>
  <si>
    <t>S.No.</t>
  </si>
  <si>
    <t>Subject</t>
  </si>
  <si>
    <t>Teacher Name</t>
  </si>
  <si>
    <t>Total Appeared</t>
  </si>
  <si>
    <t>Total Qualified</t>
  </si>
  <si>
    <t xml:space="preserve"> Pass %</t>
  </si>
  <si>
    <t>E</t>
  </si>
  <si>
    <t>Total</t>
  </si>
  <si>
    <t>N X W.</t>
  </si>
  <si>
    <t>P.I</t>
  </si>
  <si>
    <t>English</t>
  </si>
  <si>
    <t>Hindi</t>
  </si>
  <si>
    <t>Mr. Ajay Kumar</t>
  </si>
  <si>
    <t>Science</t>
  </si>
  <si>
    <t>Mrs. Madhu Paliwal</t>
  </si>
  <si>
    <t>Social Science</t>
  </si>
  <si>
    <t xml:space="preserve">Mr. V.K. Dubey </t>
  </si>
  <si>
    <t>I.T.</t>
  </si>
  <si>
    <t>(CLASS- X -B )</t>
  </si>
  <si>
    <t xml:space="preserve">Mrs. Poonam Tyagi  </t>
  </si>
  <si>
    <t>Mrs. Sushma Kashyap</t>
  </si>
  <si>
    <t>Mr. Babulal</t>
  </si>
  <si>
    <t>(CLASS- X C )</t>
  </si>
  <si>
    <t>Mrs.Sangeeta singh</t>
  </si>
  <si>
    <t>Mr. AMAR PAL PANWAR</t>
  </si>
  <si>
    <t>Mr. Hemraj</t>
  </si>
  <si>
    <t>Mrs. Roopali Srivastava</t>
  </si>
  <si>
    <t>(Class- X -A, B, C)</t>
  </si>
  <si>
    <t>CLASS X – Subject wise Result Analysis (Subject wise PI)</t>
  </si>
  <si>
    <t>Section A+B+C</t>
  </si>
  <si>
    <t>Mr.Ajay Kumar (A)</t>
  </si>
  <si>
    <t>Mrs. Poonam Tyagi (B)</t>
  </si>
  <si>
    <t>Mr.Amar Pal Panwar ( C )</t>
  </si>
  <si>
    <t>Mrs. Sushma Kashyap (C+B)</t>
  </si>
  <si>
    <t>Session Ending Examination- 2021</t>
  </si>
  <si>
    <t>Maths(St)</t>
  </si>
  <si>
    <t>Maths(B)</t>
  </si>
  <si>
    <t>Mr. K.K.Sharma</t>
  </si>
  <si>
    <t>Mrs. Shivani</t>
  </si>
  <si>
    <t>Mrs.Sangeeta singh (A+B)</t>
  </si>
  <si>
    <t>Mrs. Shivani (A +B)</t>
  </si>
  <si>
    <t>Mr. Roop Narayan</t>
  </si>
  <si>
    <t>Maths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</si>
</sst>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sz val="14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41">
    <xf numFmtId="0" fontId="0" fillId="0" borderId="0" xfId="0"/>
    <xf numFmtId="0" fontId="0" fillId="0" borderId="10" xfId="0" applyBorder="1"/>
    <xf numFmtId="0" fontId="0" fillId="0" borderId="10" xfId="0" applyFont="1" applyFill="1" applyBorder="1"/>
    <xf numFmtId="49" fontId="19" fillId="33" borderId="10" xfId="42" applyNumberFormat="1" applyFont="1" applyFill="1" applyBorder="1" applyAlignment="1">
      <alignment horizontal="center"/>
    </xf>
    <xf numFmtId="0" fontId="20" fillId="0" borderId="10" xfId="0" applyFont="1" applyFill="1" applyBorder="1"/>
    <xf numFmtId="0" fontId="0" fillId="0" borderId="0" xfId="0" applyFont="1" applyAlignment="1"/>
    <xf numFmtId="0" fontId="21" fillId="0" borderId="0" xfId="0" applyFont="1"/>
    <xf numFmtId="0" fontId="21" fillId="0" borderId="0" xfId="0" applyFont="1" applyAlignment="1"/>
    <xf numFmtId="0" fontId="22" fillId="0" borderId="11" xfId="0" applyFont="1" applyBorder="1" applyAlignment="1"/>
    <xf numFmtId="0" fontId="22" fillId="0" borderId="0" xfId="0" applyFont="1" applyAlignment="1"/>
    <xf numFmtId="9" fontId="22" fillId="0" borderId="11" xfId="0" applyNumberFormat="1" applyFont="1" applyBorder="1" applyAlignment="1"/>
    <xf numFmtId="0" fontId="22" fillId="0" borderId="11" xfId="0" applyFont="1" applyBorder="1"/>
    <xf numFmtId="0" fontId="23" fillId="0" borderId="11" xfId="0" applyFont="1" applyBorder="1" applyAlignment="1"/>
    <xf numFmtId="9" fontId="23" fillId="0" borderId="11" xfId="0" applyNumberFormat="1" applyFont="1" applyBorder="1" applyAlignment="1"/>
    <xf numFmtId="0" fontId="23" fillId="0" borderId="11" xfId="0" applyFont="1" applyBorder="1"/>
    <xf numFmtId="0" fontId="22" fillId="0" borderId="10" xfId="0" applyFont="1" applyBorder="1" applyAlignment="1"/>
    <xf numFmtId="9" fontId="22" fillId="0" borderId="10" xfId="0" applyNumberFormat="1" applyFont="1" applyBorder="1" applyAlignment="1"/>
    <xf numFmtId="0" fontId="22" fillId="0" borderId="10" xfId="0" applyFont="1" applyBorder="1"/>
    <xf numFmtId="0" fontId="0" fillId="0" borderId="0" xfId="0" applyFont="1" applyAlignment="1"/>
    <xf numFmtId="0" fontId="22" fillId="0" borderId="15" xfId="0" applyFont="1" applyBorder="1" applyAlignment="1"/>
    <xf numFmtId="0" fontId="22" fillId="0" borderId="12" xfId="0" applyFont="1" applyBorder="1" applyAlignment="1"/>
    <xf numFmtId="9" fontId="22" fillId="0" borderId="12" xfId="0" applyNumberFormat="1" applyFont="1" applyBorder="1" applyAlignment="1"/>
    <xf numFmtId="0" fontId="22" fillId="0" borderId="13" xfId="0" applyFont="1" applyBorder="1" applyAlignment="1"/>
    <xf numFmtId="9" fontId="22" fillId="0" borderId="14" xfId="0" applyNumberFormat="1" applyFont="1" applyBorder="1" applyAlignment="1"/>
    <xf numFmtId="0" fontId="0" fillId="0" borderId="10" xfId="0" applyFont="1" applyBorder="1" applyAlignment="1"/>
    <xf numFmtId="0" fontId="23" fillId="0" borderId="14" xfId="0" applyFont="1" applyBorder="1" applyAlignment="1">
      <alignment horizontal="center"/>
    </xf>
    <xf numFmtId="0" fontId="0" fillId="0" borderId="0" xfId="0" applyFont="1" applyAlignment="1"/>
    <xf numFmtId="0" fontId="24" fillId="0" borderId="19" xfId="0" applyFont="1" applyBorder="1" applyAlignment="1">
      <alignment horizontal="center"/>
    </xf>
    <xf numFmtId="0" fontId="24" fillId="0" borderId="10" xfId="0" applyFont="1" applyBorder="1" applyAlignment="1"/>
    <xf numFmtId="9" fontId="24" fillId="0" borderId="10" xfId="0" applyNumberFormat="1" applyFont="1" applyBorder="1" applyAlignment="1"/>
    <xf numFmtId="0" fontId="16" fillId="0" borderId="0" xfId="0" applyFont="1" applyAlignment="1"/>
    <xf numFmtId="0" fontId="24" fillId="0" borderId="11" xfId="0" applyFont="1" applyBorder="1" applyAlignment="1"/>
    <xf numFmtId="0" fontId="25" fillId="0" borderId="11" xfId="0" applyFont="1" applyBorder="1" applyAlignment="1"/>
    <xf numFmtId="0" fontId="21" fillId="0" borderId="0" xfId="0" applyFont="1" applyAlignment="1">
      <alignment horizontal="center"/>
    </xf>
    <xf numFmtId="0" fontId="0" fillId="0" borderId="0" xfId="0" applyFont="1" applyAlignment="1"/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4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"/>
  <sheetViews>
    <sheetView tabSelected="1" workbookViewId="0">
      <selection activeCell="W2" sqref="W2"/>
    </sheetView>
  </sheetViews>
  <sheetFormatPr defaultRowHeight="15" x14ac:dyDescent="0.25"/>
  <cols>
    <col min="3" max="3" width="24.42578125" bestFit="1" customWidth="1"/>
    <col min="4" max="23" width="6.7109375" customWidth="1"/>
    <col min="24" max="24" width="16.85546875" bestFit="1" customWidth="1"/>
  </cols>
  <sheetData>
    <row r="1" spans="1:24" x14ac:dyDescent="0.25">
      <c r="A1" s="1" t="s">
        <v>0</v>
      </c>
      <c r="B1" s="1" t="s">
        <v>1</v>
      </c>
      <c r="C1" t="s">
        <v>2</v>
      </c>
      <c r="D1" s="3" t="s">
        <v>242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</v>
      </c>
      <c r="J1" s="1" t="s">
        <v>6</v>
      </c>
      <c r="K1" s="1" t="s">
        <v>8</v>
      </c>
      <c r="L1" s="1" t="s">
        <v>5</v>
      </c>
      <c r="M1" s="1" t="s">
        <v>6</v>
      </c>
      <c r="N1" s="1" t="s">
        <v>9</v>
      </c>
      <c r="O1" s="1" t="s">
        <v>5</v>
      </c>
      <c r="P1" s="1" t="s">
        <v>6</v>
      </c>
      <c r="Q1" s="1" t="s">
        <v>10</v>
      </c>
      <c r="R1" s="1" t="s">
        <v>5</v>
      </c>
      <c r="S1" s="1" t="s">
        <v>6</v>
      </c>
      <c r="T1" s="1" t="s">
        <v>11</v>
      </c>
      <c r="U1" s="1" t="s">
        <v>5</v>
      </c>
      <c r="V1" s="1" t="s">
        <v>6</v>
      </c>
      <c r="W1" s="1" t="s">
        <v>12</v>
      </c>
      <c r="X1" s="1"/>
    </row>
    <row r="2" spans="1:24" x14ac:dyDescent="0.25">
      <c r="A2" s="1">
        <v>21197857</v>
      </c>
      <c r="B2" s="1" t="s">
        <v>13</v>
      </c>
      <c r="C2" s="2" t="s">
        <v>210</v>
      </c>
      <c r="D2" s="4" t="s">
        <v>245</v>
      </c>
      <c r="E2" s="1">
        <v>184</v>
      </c>
      <c r="F2" s="1">
        <v>92</v>
      </c>
      <c r="G2" s="1" t="s">
        <v>16</v>
      </c>
      <c r="H2" s="1">
        <v>2</v>
      </c>
      <c r="I2" s="1">
        <v>95</v>
      </c>
      <c r="J2" s="1" t="s">
        <v>16</v>
      </c>
      <c r="K2" s="1">
        <v>41</v>
      </c>
      <c r="L2" s="1">
        <v>100</v>
      </c>
      <c r="M2" s="1" t="s">
        <v>16</v>
      </c>
      <c r="N2" s="1">
        <v>86</v>
      </c>
      <c r="O2" s="1">
        <v>96</v>
      </c>
      <c r="P2" s="1" t="s">
        <v>16</v>
      </c>
      <c r="Q2" s="1">
        <v>87</v>
      </c>
      <c r="R2" s="1">
        <v>100</v>
      </c>
      <c r="S2" s="1" t="s">
        <v>16</v>
      </c>
      <c r="T2" s="1">
        <v>402</v>
      </c>
      <c r="U2" s="1">
        <v>100</v>
      </c>
      <c r="V2" s="1" t="s">
        <v>16</v>
      </c>
      <c r="W2" s="1">
        <v>483</v>
      </c>
      <c r="X2" s="1">
        <v>96.6</v>
      </c>
    </row>
    <row r="3" spans="1:24" x14ac:dyDescent="0.25">
      <c r="A3" s="1">
        <v>21197799</v>
      </c>
      <c r="B3" s="1" t="s">
        <v>13</v>
      </c>
      <c r="C3" s="2" t="s">
        <v>170</v>
      </c>
      <c r="D3" s="2" t="s">
        <v>243</v>
      </c>
      <c r="E3" s="1">
        <v>184</v>
      </c>
      <c r="F3" s="1">
        <v>90</v>
      </c>
      <c r="G3" s="1" t="s">
        <v>19</v>
      </c>
      <c r="H3" s="1">
        <v>2</v>
      </c>
      <c r="I3" s="1">
        <v>100</v>
      </c>
      <c r="J3" s="1" t="s">
        <v>16</v>
      </c>
      <c r="K3" s="1">
        <v>41</v>
      </c>
      <c r="L3" s="1">
        <v>100</v>
      </c>
      <c r="M3" s="1" t="s">
        <v>16</v>
      </c>
      <c r="N3" s="1">
        <v>86</v>
      </c>
      <c r="O3" s="1">
        <v>100</v>
      </c>
      <c r="P3" s="1" t="s">
        <v>16</v>
      </c>
      <c r="Q3" s="1">
        <v>87</v>
      </c>
      <c r="R3" s="1">
        <v>91</v>
      </c>
      <c r="S3" s="1" t="s">
        <v>19</v>
      </c>
      <c r="T3" s="1">
        <v>402</v>
      </c>
      <c r="U3" s="1">
        <v>100</v>
      </c>
      <c r="V3" s="1" t="s">
        <v>16</v>
      </c>
      <c r="W3" s="1">
        <v>481</v>
      </c>
      <c r="X3" s="1">
        <v>96.2</v>
      </c>
    </row>
    <row r="4" spans="1:24" x14ac:dyDescent="0.25">
      <c r="A4" s="1">
        <v>21197837</v>
      </c>
      <c r="B4" s="1" t="s">
        <v>20</v>
      </c>
      <c r="C4" s="2" t="s">
        <v>21</v>
      </c>
      <c r="D4" s="2" t="s">
        <v>244</v>
      </c>
      <c r="E4" s="1">
        <v>184</v>
      </c>
      <c r="F4" s="1">
        <v>91</v>
      </c>
      <c r="G4" s="1" t="s">
        <v>19</v>
      </c>
      <c r="H4" s="1">
        <v>2</v>
      </c>
      <c r="I4" s="1">
        <v>96</v>
      </c>
      <c r="J4" s="1" t="s">
        <v>16</v>
      </c>
      <c r="K4" s="1">
        <v>41</v>
      </c>
      <c r="L4" s="1">
        <v>96</v>
      </c>
      <c r="M4" s="1" t="s">
        <v>16</v>
      </c>
      <c r="N4" s="1">
        <v>86</v>
      </c>
      <c r="O4" s="1">
        <v>100</v>
      </c>
      <c r="P4" s="1" t="s">
        <v>16</v>
      </c>
      <c r="Q4" s="1">
        <v>87</v>
      </c>
      <c r="R4" s="1">
        <v>97</v>
      </c>
      <c r="S4" s="1" t="s">
        <v>16</v>
      </c>
      <c r="T4" s="1">
        <v>402</v>
      </c>
      <c r="U4" s="1">
        <v>99</v>
      </c>
      <c r="V4" s="1" t="s">
        <v>16</v>
      </c>
      <c r="W4" s="1">
        <v>480</v>
      </c>
      <c r="X4" s="1">
        <v>96</v>
      </c>
    </row>
    <row r="5" spans="1:24" x14ac:dyDescent="0.25">
      <c r="A5" s="1">
        <v>21197823</v>
      </c>
      <c r="B5" s="1" t="s">
        <v>13</v>
      </c>
      <c r="C5" s="2" t="s">
        <v>190</v>
      </c>
      <c r="D5" s="2" t="s">
        <v>244</v>
      </c>
      <c r="E5" s="1">
        <v>184</v>
      </c>
      <c r="F5" s="1">
        <v>89</v>
      </c>
      <c r="G5" s="1" t="s">
        <v>19</v>
      </c>
      <c r="H5" s="1">
        <v>2</v>
      </c>
      <c r="I5" s="1">
        <v>97</v>
      </c>
      <c r="J5" s="1" t="s">
        <v>16</v>
      </c>
      <c r="K5" s="1">
        <v>41</v>
      </c>
      <c r="L5" s="1">
        <v>94</v>
      </c>
      <c r="M5" s="1" t="s">
        <v>16</v>
      </c>
      <c r="N5" s="1">
        <v>86</v>
      </c>
      <c r="O5" s="1">
        <v>100</v>
      </c>
      <c r="P5" s="1" t="s">
        <v>16</v>
      </c>
      <c r="Q5" s="1">
        <v>87</v>
      </c>
      <c r="R5" s="1">
        <v>98</v>
      </c>
      <c r="S5" s="1" t="s">
        <v>16</v>
      </c>
      <c r="T5" s="1">
        <v>402</v>
      </c>
      <c r="U5" s="1">
        <v>99</v>
      </c>
      <c r="V5" s="1" t="s">
        <v>16</v>
      </c>
      <c r="W5" s="1">
        <v>478</v>
      </c>
      <c r="X5" s="1">
        <v>95.6</v>
      </c>
    </row>
    <row r="6" spans="1:24" x14ac:dyDescent="0.25">
      <c r="A6" s="1">
        <v>21197838</v>
      </c>
      <c r="B6" s="1" t="s">
        <v>20</v>
      </c>
      <c r="C6" s="2" t="s">
        <v>24</v>
      </c>
      <c r="D6" s="2" t="s">
        <v>244</v>
      </c>
      <c r="E6" s="1">
        <v>184</v>
      </c>
      <c r="F6" s="1">
        <v>88</v>
      </c>
      <c r="G6" s="1" t="s">
        <v>19</v>
      </c>
      <c r="H6" s="1">
        <v>2</v>
      </c>
      <c r="I6" s="1">
        <v>96</v>
      </c>
      <c r="J6" s="1" t="s">
        <v>16</v>
      </c>
      <c r="K6" s="1">
        <v>41</v>
      </c>
      <c r="L6" s="1">
        <v>94</v>
      </c>
      <c r="M6" s="1" t="s">
        <v>16</v>
      </c>
      <c r="N6" s="1">
        <v>86</v>
      </c>
      <c r="O6" s="1">
        <v>98</v>
      </c>
      <c r="P6" s="1" t="s">
        <v>16</v>
      </c>
      <c r="Q6" s="1">
        <v>87</v>
      </c>
      <c r="R6" s="1">
        <v>100</v>
      </c>
      <c r="S6" s="1" t="s">
        <v>16</v>
      </c>
      <c r="T6" s="1">
        <v>402</v>
      </c>
      <c r="U6" s="1">
        <v>99</v>
      </c>
      <c r="V6" s="1" t="s">
        <v>16</v>
      </c>
      <c r="W6" s="1">
        <v>476</v>
      </c>
      <c r="X6" s="1">
        <v>95.2</v>
      </c>
    </row>
    <row r="7" spans="1:24" x14ac:dyDescent="0.25">
      <c r="A7" s="1">
        <v>21197840</v>
      </c>
      <c r="B7" s="1" t="s">
        <v>20</v>
      </c>
      <c r="C7" s="2" t="s">
        <v>25</v>
      </c>
      <c r="D7" s="2" t="s">
        <v>244</v>
      </c>
      <c r="E7" s="1">
        <v>184</v>
      </c>
      <c r="F7" s="1">
        <v>87</v>
      </c>
      <c r="G7" s="1" t="s">
        <v>19</v>
      </c>
      <c r="H7" s="1">
        <v>2</v>
      </c>
      <c r="I7" s="1">
        <v>93</v>
      </c>
      <c r="J7" s="1" t="s">
        <v>16</v>
      </c>
      <c r="K7" s="1">
        <v>41</v>
      </c>
      <c r="L7" s="1">
        <v>94</v>
      </c>
      <c r="M7" s="1" t="s">
        <v>16</v>
      </c>
      <c r="N7" s="1">
        <v>86</v>
      </c>
      <c r="O7" s="1">
        <v>98</v>
      </c>
      <c r="P7" s="1" t="s">
        <v>16</v>
      </c>
      <c r="Q7" s="1">
        <v>87</v>
      </c>
      <c r="R7" s="1">
        <v>99</v>
      </c>
      <c r="S7" s="1" t="s">
        <v>16</v>
      </c>
      <c r="T7" s="1">
        <v>402</v>
      </c>
      <c r="U7" s="1">
        <v>95</v>
      </c>
      <c r="V7" s="1" t="s">
        <v>19</v>
      </c>
      <c r="W7" s="1">
        <v>471</v>
      </c>
      <c r="X7" s="1">
        <v>94.2</v>
      </c>
    </row>
    <row r="8" spans="1:24" x14ac:dyDescent="0.25">
      <c r="A8" s="1">
        <v>21197868</v>
      </c>
      <c r="B8" s="1" t="s">
        <v>20</v>
      </c>
      <c r="C8" s="2" t="s">
        <v>26</v>
      </c>
      <c r="D8" s="4" t="s">
        <v>245</v>
      </c>
      <c r="E8" s="1">
        <v>184</v>
      </c>
      <c r="F8" s="1">
        <v>95</v>
      </c>
      <c r="G8" s="1" t="s">
        <v>16</v>
      </c>
      <c r="H8" s="1">
        <v>2</v>
      </c>
      <c r="I8" s="1">
        <v>98</v>
      </c>
      <c r="J8" s="1" t="s">
        <v>16</v>
      </c>
      <c r="K8" s="1">
        <v>41</v>
      </c>
      <c r="L8" s="1">
        <v>100</v>
      </c>
      <c r="M8" s="1" t="s">
        <v>16</v>
      </c>
      <c r="N8" s="1">
        <v>86</v>
      </c>
      <c r="O8" s="1">
        <v>86</v>
      </c>
      <c r="P8" s="1" t="s">
        <v>19</v>
      </c>
      <c r="Q8" s="1">
        <v>87</v>
      </c>
      <c r="R8" s="1">
        <v>92</v>
      </c>
      <c r="S8" s="1" t="s">
        <v>19</v>
      </c>
      <c r="T8" s="1">
        <v>402</v>
      </c>
      <c r="U8" s="1">
        <v>99</v>
      </c>
      <c r="V8" s="1" t="s">
        <v>16</v>
      </c>
      <c r="W8" s="1">
        <v>471</v>
      </c>
      <c r="X8" s="1">
        <v>94.2</v>
      </c>
    </row>
    <row r="9" spans="1:24" x14ac:dyDescent="0.25">
      <c r="A9" s="1">
        <v>21197811</v>
      </c>
      <c r="B9" s="1" t="s">
        <v>20</v>
      </c>
      <c r="C9" s="2" t="s">
        <v>180</v>
      </c>
      <c r="D9" s="2" t="s">
        <v>243</v>
      </c>
      <c r="E9" s="1">
        <v>184</v>
      </c>
      <c r="F9" s="1">
        <v>91</v>
      </c>
      <c r="G9" s="1" t="s">
        <v>19</v>
      </c>
      <c r="H9" s="1">
        <v>2</v>
      </c>
      <c r="I9" s="1">
        <v>99</v>
      </c>
      <c r="J9" s="1" t="s">
        <v>16</v>
      </c>
      <c r="K9" s="1">
        <v>41</v>
      </c>
      <c r="L9" s="1">
        <v>79</v>
      </c>
      <c r="M9" s="1" t="s">
        <v>29</v>
      </c>
      <c r="N9" s="1">
        <v>86</v>
      </c>
      <c r="O9" s="1">
        <v>100</v>
      </c>
      <c r="P9" s="1" t="s">
        <v>16</v>
      </c>
      <c r="Q9" s="1">
        <v>87</v>
      </c>
      <c r="R9" s="1">
        <v>100</v>
      </c>
      <c r="S9" s="1" t="s">
        <v>16</v>
      </c>
      <c r="T9" s="1">
        <v>402</v>
      </c>
      <c r="U9" s="1">
        <v>100</v>
      </c>
      <c r="V9" s="1" t="s">
        <v>16</v>
      </c>
      <c r="W9" s="1">
        <v>469</v>
      </c>
      <c r="X9" s="1">
        <v>93.8</v>
      </c>
    </row>
    <row r="10" spans="1:24" x14ac:dyDescent="0.25">
      <c r="A10" s="1">
        <v>21197813</v>
      </c>
      <c r="B10" s="1" t="s">
        <v>13</v>
      </c>
      <c r="C10" s="2" t="s">
        <v>181</v>
      </c>
      <c r="D10" s="2" t="s">
        <v>243</v>
      </c>
      <c r="E10" s="1">
        <v>184</v>
      </c>
      <c r="F10" s="1">
        <v>84</v>
      </c>
      <c r="G10" s="1" t="s">
        <v>29</v>
      </c>
      <c r="H10" s="1">
        <v>2</v>
      </c>
      <c r="I10" s="1">
        <v>93</v>
      </c>
      <c r="J10" s="1" t="s">
        <v>16</v>
      </c>
      <c r="K10" s="1">
        <v>41</v>
      </c>
      <c r="L10" s="1">
        <v>100</v>
      </c>
      <c r="M10" s="1" t="s">
        <v>16</v>
      </c>
      <c r="N10" s="1">
        <v>86</v>
      </c>
      <c r="O10" s="1">
        <v>96</v>
      </c>
      <c r="P10" s="1" t="s">
        <v>16</v>
      </c>
      <c r="Q10" s="1">
        <v>87</v>
      </c>
      <c r="R10" s="1">
        <v>96</v>
      </c>
      <c r="S10" s="1" t="s">
        <v>16</v>
      </c>
      <c r="T10" s="1">
        <v>402</v>
      </c>
      <c r="U10" s="1">
        <v>99</v>
      </c>
      <c r="V10" s="1" t="s">
        <v>16</v>
      </c>
      <c r="W10" s="1">
        <v>469</v>
      </c>
      <c r="X10" s="1">
        <v>93.8</v>
      </c>
    </row>
    <row r="11" spans="1:24" x14ac:dyDescent="0.25">
      <c r="A11" s="1">
        <v>21197835</v>
      </c>
      <c r="B11" s="1" t="s">
        <v>20</v>
      </c>
      <c r="C11" s="2" t="s">
        <v>197</v>
      </c>
      <c r="D11" s="2" t="s">
        <v>244</v>
      </c>
      <c r="E11" s="1">
        <v>184</v>
      </c>
      <c r="F11" s="1">
        <v>85</v>
      </c>
      <c r="G11" s="1" t="s">
        <v>29</v>
      </c>
      <c r="H11" s="1">
        <v>2</v>
      </c>
      <c r="I11" s="1">
        <v>95</v>
      </c>
      <c r="J11" s="1" t="s">
        <v>16</v>
      </c>
      <c r="K11" s="1">
        <v>41</v>
      </c>
      <c r="L11" s="1">
        <v>94</v>
      </c>
      <c r="M11" s="1" t="s">
        <v>16</v>
      </c>
      <c r="N11" s="1">
        <v>86</v>
      </c>
      <c r="O11" s="1">
        <v>100</v>
      </c>
      <c r="P11" s="1" t="s">
        <v>16</v>
      </c>
      <c r="Q11" s="1">
        <v>87</v>
      </c>
      <c r="R11" s="1">
        <v>95</v>
      </c>
      <c r="S11" s="1" t="s">
        <v>16</v>
      </c>
      <c r="T11" s="1">
        <v>402</v>
      </c>
      <c r="U11" s="1">
        <v>98</v>
      </c>
      <c r="V11" s="1" t="s">
        <v>16</v>
      </c>
      <c r="W11" s="1">
        <v>469</v>
      </c>
      <c r="X11" s="1">
        <v>93.8</v>
      </c>
    </row>
    <row r="12" spans="1:24" x14ac:dyDescent="0.25">
      <c r="A12" s="1">
        <v>21197883</v>
      </c>
      <c r="B12" s="1" t="s">
        <v>13</v>
      </c>
      <c r="C12" s="2" t="s">
        <v>226</v>
      </c>
      <c r="D12" s="2" t="s">
        <v>244</v>
      </c>
      <c r="E12" s="1">
        <v>184</v>
      </c>
      <c r="F12" s="1">
        <v>91</v>
      </c>
      <c r="G12" s="1" t="s">
        <v>19</v>
      </c>
      <c r="H12" s="1">
        <v>2</v>
      </c>
      <c r="I12" s="1">
        <v>86</v>
      </c>
      <c r="J12" s="1" t="s">
        <v>19</v>
      </c>
      <c r="K12" s="1">
        <v>41</v>
      </c>
      <c r="L12" s="1">
        <v>100</v>
      </c>
      <c r="M12" s="1" t="s">
        <v>16</v>
      </c>
      <c r="N12" s="1">
        <v>86</v>
      </c>
      <c r="O12" s="1">
        <v>100</v>
      </c>
      <c r="P12" s="1" t="s">
        <v>16</v>
      </c>
      <c r="Q12" s="1">
        <v>87</v>
      </c>
      <c r="R12" s="1">
        <v>92</v>
      </c>
      <c r="S12" s="1" t="s">
        <v>19</v>
      </c>
      <c r="T12" s="1">
        <v>402</v>
      </c>
      <c r="U12" s="1">
        <v>99</v>
      </c>
      <c r="V12" s="1" t="s">
        <v>16</v>
      </c>
      <c r="W12" s="1">
        <v>469</v>
      </c>
      <c r="X12" s="1">
        <v>93.8</v>
      </c>
    </row>
    <row r="13" spans="1:24" x14ac:dyDescent="0.25">
      <c r="A13" s="1">
        <v>21197805</v>
      </c>
      <c r="B13" s="1" t="s">
        <v>20</v>
      </c>
      <c r="C13" s="2" t="s">
        <v>176</v>
      </c>
      <c r="D13" s="2" t="s">
        <v>243</v>
      </c>
      <c r="E13" s="1">
        <v>184</v>
      </c>
      <c r="F13" s="1">
        <v>88</v>
      </c>
      <c r="G13" s="1" t="s">
        <v>19</v>
      </c>
      <c r="H13" s="1">
        <v>2</v>
      </c>
      <c r="I13" s="1">
        <v>96</v>
      </c>
      <c r="J13" s="1" t="s">
        <v>16</v>
      </c>
      <c r="K13" s="1">
        <v>41</v>
      </c>
      <c r="L13" s="1">
        <v>95</v>
      </c>
      <c r="M13" s="1" t="s">
        <v>16</v>
      </c>
      <c r="N13" s="1">
        <v>86</v>
      </c>
      <c r="O13" s="1">
        <v>96</v>
      </c>
      <c r="P13" s="1" t="s">
        <v>16</v>
      </c>
      <c r="Q13" s="1">
        <v>87</v>
      </c>
      <c r="R13" s="1">
        <v>93</v>
      </c>
      <c r="S13" s="1" t="s">
        <v>19</v>
      </c>
      <c r="T13" s="1">
        <v>402</v>
      </c>
      <c r="U13" s="1">
        <v>98</v>
      </c>
      <c r="V13" s="1" t="s">
        <v>16</v>
      </c>
      <c r="W13" s="1">
        <v>468</v>
      </c>
      <c r="X13" s="1">
        <v>93.6</v>
      </c>
    </row>
    <row r="14" spans="1:24" x14ac:dyDescent="0.25">
      <c r="A14" s="1">
        <v>21197830</v>
      </c>
      <c r="B14" s="1" t="s">
        <v>20</v>
      </c>
      <c r="C14" s="2" t="s">
        <v>194</v>
      </c>
      <c r="D14" s="2" t="s">
        <v>244</v>
      </c>
      <c r="E14" s="1">
        <v>184</v>
      </c>
      <c r="F14" s="1">
        <v>86</v>
      </c>
      <c r="G14" s="1" t="s">
        <v>29</v>
      </c>
      <c r="H14" s="1">
        <v>2</v>
      </c>
      <c r="I14" s="1">
        <v>93</v>
      </c>
      <c r="J14" s="1" t="s">
        <v>16</v>
      </c>
      <c r="K14" s="1">
        <v>41</v>
      </c>
      <c r="L14" s="1">
        <v>99</v>
      </c>
      <c r="M14" s="1" t="s">
        <v>16</v>
      </c>
      <c r="N14" s="1">
        <v>86</v>
      </c>
      <c r="O14" s="1">
        <v>98</v>
      </c>
      <c r="P14" s="1" t="s">
        <v>16</v>
      </c>
      <c r="Q14" s="1">
        <v>87</v>
      </c>
      <c r="R14" s="1">
        <v>92</v>
      </c>
      <c r="S14" s="1" t="s">
        <v>19</v>
      </c>
      <c r="T14" s="1">
        <v>402</v>
      </c>
      <c r="U14" s="1">
        <v>99</v>
      </c>
      <c r="V14" s="1" t="s">
        <v>16</v>
      </c>
      <c r="W14" s="1">
        <v>468</v>
      </c>
      <c r="X14" s="1">
        <v>93.6</v>
      </c>
    </row>
    <row r="15" spans="1:24" x14ac:dyDescent="0.25">
      <c r="A15" s="1">
        <v>21197856</v>
      </c>
      <c r="B15" s="1" t="s">
        <v>13</v>
      </c>
      <c r="C15" s="2" t="s">
        <v>209</v>
      </c>
      <c r="D15" s="4" t="s">
        <v>245</v>
      </c>
      <c r="E15" s="1">
        <v>184</v>
      </c>
      <c r="F15" s="1">
        <v>76</v>
      </c>
      <c r="G15" s="1" t="s">
        <v>39</v>
      </c>
      <c r="H15" s="1">
        <v>2</v>
      </c>
      <c r="I15" s="1">
        <v>94</v>
      </c>
      <c r="J15" s="1" t="s">
        <v>16</v>
      </c>
      <c r="K15" s="1">
        <v>41</v>
      </c>
      <c r="L15" s="1">
        <v>99</v>
      </c>
      <c r="M15" s="1" t="s">
        <v>16</v>
      </c>
      <c r="N15" s="1">
        <v>86</v>
      </c>
      <c r="O15" s="1">
        <v>97</v>
      </c>
      <c r="P15" s="1" t="s">
        <v>16</v>
      </c>
      <c r="Q15" s="1">
        <v>87</v>
      </c>
      <c r="R15" s="1">
        <v>92</v>
      </c>
      <c r="S15" s="1" t="s">
        <v>19</v>
      </c>
      <c r="T15" s="1">
        <v>402</v>
      </c>
      <c r="U15" s="1">
        <v>98</v>
      </c>
      <c r="V15" s="1" t="s">
        <v>16</v>
      </c>
      <c r="W15" s="1">
        <v>458</v>
      </c>
      <c r="X15" s="1">
        <v>91.6</v>
      </c>
    </row>
    <row r="16" spans="1:24" x14ac:dyDescent="0.25">
      <c r="A16" s="1">
        <v>21197810</v>
      </c>
      <c r="B16" s="1" t="s">
        <v>13</v>
      </c>
      <c r="C16" s="2" t="s">
        <v>40</v>
      </c>
      <c r="D16" s="2" t="s">
        <v>243</v>
      </c>
      <c r="E16" s="1">
        <v>184</v>
      </c>
      <c r="F16" s="1">
        <v>78</v>
      </c>
      <c r="G16" s="1" t="s">
        <v>39</v>
      </c>
      <c r="H16" s="1">
        <v>2</v>
      </c>
      <c r="I16" s="1">
        <v>94</v>
      </c>
      <c r="J16" s="1" t="s">
        <v>16</v>
      </c>
      <c r="K16" s="1">
        <v>41</v>
      </c>
      <c r="L16" s="1">
        <v>94</v>
      </c>
      <c r="M16" s="1" t="s">
        <v>16</v>
      </c>
      <c r="N16" s="1">
        <v>86</v>
      </c>
      <c r="O16" s="1">
        <v>99</v>
      </c>
      <c r="P16" s="1" t="s">
        <v>16</v>
      </c>
      <c r="Q16" s="1">
        <v>87</v>
      </c>
      <c r="R16" s="1">
        <v>92</v>
      </c>
      <c r="S16" s="1" t="s">
        <v>19</v>
      </c>
      <c r="T16" s="1">
        <v>402</v>
      </c>
      <c r="U16" s="1">
        <v>97</v>
      </c>
      <c r="V16" s="1" t="s">
        <v>16</v>
      </c>
      <c r="W16" s="1">
        <v>457</v>
      </c>
      <c r="X16" s="1">
        <v>91.4</v>
      </c>
    </row>
    <row r="17" spans="1:24" x14ac:dyDescent="0.25">
      <c r="A17" s="1">
        <v>21197802</v>
      </c>
      <c r="B17" s="1" t="s">
        <v>20</v>
      </c>
      <c r="C17" s="2" t="s">
        <v>173</v>
      </c>
      <c r="D17" s="2" t="s">
        <v>243</v>
      </c>
      <c r="E17" s="1">
        <v>184</v>
      </c>
      <c r="F17" s="1">
        <v>85</v>
      </c>
      <c r="G17" s="1" t="s">
        <v>29</v>
      </c>
      <c r="H17" s="1">
        <v>2</v>
      </c>
      <c r="I17" s="1">
        <v>97</v>
      </c>
      <c r="J17" s="1" t="s">
        <v>16</v>
      </c>
      <c r="K17" s="1">
        <v>41</v>
      </c>
      <c r="L17" s="1">
        <v>96</v>
      </c>
      <c r="M17" s="1" t="s">
        <v>16</v>
      </c>
      <c r="N17" s="1">
        <v>86</v>
      </c>
      <c r="O17" s="1">
        <v>94</v>
      </c>
      <c r="P17" s="1" t="s">
        <v>16</v>
      </c>
      <c r="Q17" s="1">
        <v>87</v>
      </c>
      <c r="R17" s="1">
        <v>81</v>
      </c>
      <c r="S17" s="1" t="s">
        <v>39</v>
      </c>
      <c r="T17" s="1">
        <v>402</v>
      </c>
      <c r="U17" s="1">
        <v>98</v>
      </c>
      <c r="V17" s="1" t="s">
        <v>16</v>
      </c>
      <c r="W17" s="1">
        <v>453</v>
      </c>
      <c r="X17" s="1">
        <v>90.6</v>
      </c>
    </row>
    <row r="18" spans="1:24" x14ac:dyDescent="0.25">
      <c r="A18" s="1">
        <v>21197800</v>
      </c>
      <c r="B18" s="1" t="s">
        <v>13</v>
      </c>
      <c r="C18" s="2" t="s">
        <v>171</v>
      </c>
      <c r="D18" s="2" t="s">
        <v>243</v>
      </c>
      <c r="E18" s="1">
        <v>184</v>
      </c>
      <c r="F18" s="1">
        <v>86</v>
      </c>
      <c r="G18" s="1" t="s">
        <v>29</v>
      </c>
      <c r="H18" s="1">
        <v>2</v>
      </c>
      <c r="I18" s="1">
        <v>90</v>
      </c>
      <c r="J18" s="1" t="s">
        <v>19</v>
      </c>
      <c r="K18" s="1">
        <v>41</v>
      </c>
      <c r="L18" s="1">
        <v>94</v>
      </c>
      <c r="M18" s="1" t="s">
        <v>16</v>
      </c>
      <c r="N18" s="1">
        <v>86</v>
      </c>
      <c r="O18" s="1">
        <v>92</v>
      </c>
      <c r="P18" s="1" t="s">
        <v>16</v>
      </c>
      <c r="Q18" s="1">
        <v>87</v>
      </c>
      <c r="R18" s="1">
        <v>88</v>
      </c>
      <c r="S18" s="1" t="s">
        <v>29</v>
      </c>
      <c r="T18" s="1">
        <v>402</v>
      </c>
      <c r="U18" s="1">
        <v>95</v>
      </c>
      <c r="V18" s="1" t="s">
        <v>19</v>
      </c>
      <c r="W18" s="1">
        <v>450</v>
      </c>
      <c r="X18" s="1">
        <v>90</v>
      </c>
    </row>
    <row r="19" spans="1:24" x14ac:dyDescent="0.25">
      <c r="A19" s="1">
        <v>21197827</v>
      </c>
      <c r="B19" s="1" t="s">
        <v>20</v>
      </c>
      <c r="C19" s="2" t="s">
        <v>43</v>
      </c>
      <c r="D19" s="2" t="s">
        <v>244</v>
      </c>
      <c r="E19" s="1">
        <v>184</v>
      </c>
      <c r="F19" s="1">
        <v>77</v>
      </c>
      <c r="G19" s="1" t="s">
        <v>39</v>
      </c>
      <c r="H19" s="1">
        <v>2</v>
      </c>
      <c r="I19" s="1">
        <v>93</v>
      </c>
      <c r="J19" s="1" t="s">
        <v>16</v>
      </c>
      <c r="K19" s="1">
        <v>41</v>
      </c>
      <c r="L19" s="1">
        <v>89</v>
      </c>
      <c r="M19" s="1" t="s">
        <v>19</v>
      </c>
      <c r="N19" s="1">
        <v>86</v>
      </c>
      <c r="O19" s="1">
        <v>96</v>
      </c>
      <c r="P19" s="1" t="s">
        <v>16</v>
      </c>
      <c r="Q19" s="1">
        <v>87</v>
      </c>
      <c r="R19" s="1">
        <v>92</v>
      </c>
      <c r="S19" s="1" t="s">
        <v>19</v>
      </c>
      <c r="T19" s="1">
        <v>402</v>
      </c>
      <c r="U19" s="1">
        <v>97</v>
      </c>
      <c r="V19" s="1" t="s">
        <v>16</v>
      </c>
      <c r="W19" s="1">
        <v>447</v>
      </c>
      <c r="X19" s="1">
        <v>89.4</v>
      </c>
    </row>
    <row r="20" spans="1:24" x14ac:dyDescent="0.25">
      <c r="A20" s="1">
        <v>21197817</v>
      </c>
      <c r="B20" s="1" t="s">
        <v>13</v>
      </c>
      <c r="C20" s="2" t="s">
        <v>185</v>
      </c>
      <c r="D20" s="2" t="s">
        <v>244</v>
      </c>
      <c r="E20" s="1">
        <v>184</v>
      </c>
      <c r="F20" s="1">
        <v>86</v>
      </c>
      <c r="G20" s="1" t="s">
        <v>29</v>
      </c>
      <c r="H20" s="1">
        <v>2</v>
      </c>
      <c r="I20" s="1">
        <v>94</v>
      </c>
      <c r="J20" s="1" t="s">
        <v>16</v>
      </c>
      <c r="K20" s="1">
        <v>41</v>
      </c>
      <c r="L20" s="1">
        <v>87</v>
      </c>
      <c r="M20" s="1" t="s">
        <v>19</v>
      </c>
      <c r="N20" s="1">
        <v>86</v>
      </c>
      <c r="O20" s="1">
        <v>90</v>
      </c>
      <c r="P20" s="1" t="s">
        <v>16</v>
      </c>
      <c r="Q20" s="1">
        <v>87</v>
      </c>
      <c r="R20" s="1">
        <v>88</v>
      </c>
      <c r="S20" s="1" t="s">
        <v>29</v>
      </c>
      <c r="T20" s="1">
        <v>402</v>
      </c>
      <c r="U20" s="1">
        <v>93</v>
      </c>
      <c r="V20" s="1" t="s">
        <v>19</v>
      </c>
      <c r="W20" s="1">
        <v>445</v>
      </c>
      <c r="X20" s="1">
        <v>89</v>
      </c>
    </row>
    <row r="21" spans="1:24" x14ac:dyDescent="0.25">
      <c r="A21" s="1">
        <v>21197798</v>
      </c>
      <c r="B21" s="1" t="s">
        <v>13</v>
      </c>
      <c r="C21" s="2" t="s">
        <v>17</v>
      </c>
      <c r="D21" s="2" t="s">
        <v>243</v>
      </c>
      <c r="E21" s="1">
        <v>184</v>
      </c>
      <c r="F21" s="1">
        <v>78</v>
      </c>
      <c r="G21" s="1" t="s">
        <v>39</v>
      </c>
      <c r="H21" s="1">
        <v>2</v>
      </c>
      <c r="I21" s="1">
        <v>95</v>
      </c>
      <c r="J21" s="1" t="s">
        <v>16</v>
      </c>
      <c r="K21" s="1">
        <v>41</v>
      </c>
      <c r="L21" s="1">
        <v>87</v>
      </c>
      <c r="M21" s="1" t="s">
        <v>19</v>
      </c>
      <c r="N21" s="1">
        <v>86</v>
      </c>
      <c r="O21" s="1">
        <v>86</v>
      </c>
      <c r="P21" s="1" t="s">
        <v>19</v>
      </c>
      <c r="Q21" s="1">
        <v>87</v>
      </c>
      <c r="R21" s="1">
        <v>89</v>
      </c>
      <c r="S21" s="1" t="s">
        <v>19</v>
      </c>
      <c r="T21" s="1">
        <v>402</v>
      </c>
      <c r="U21" s="1">
        <v>94</v>
      </c>
      <c r="V21" s="1" t="s">
        <v>19</v>
      </c>
      <c r="W21" s="1">
        <v>435</v>
      </c>
      <c r="X21" s="1">
        <v>87</v>
      </c>
    </row>
    <row r="22" spans="1:24" x14ac:dyDescent="0.25">
      <c r="A22" s="1">
        <v>21197861</v>
      </c>
      <c r="B22" s="1" t="s">
        <v>13</v>
      </c>
      <c r="C22" s="2" t="s">
        <v>212</v>
      </c>
      <c r="D22" s="4" t="s">
        <v>245</v>
      </c>
      <c r="E22" s="1">
        <v>184</v>
      </c>
      <c r="F22" s="1">
        <v>89</v>
      </c>
      <c r="G22" s="1" t="s">
        <v>19</v>
      </c>
      <c r="H22" s="1">
        <v>2</v>
      </c>
      <c r="I22" s="1">
        <v>90</v>
      </c>
      <c r="J22" s="1" t="s">
        <v>19</v>
      </c>
      <c r="K22" s="1">
        <v>41</v>
      </c>
      <c r="L22" s="1">
        <v>85</v>
      </c>
      <c r="M22" s="1" t="s">
        <v>19</v>
      </c>
      <c r="N22" s="1">
        <v>86</v>
      </c>
      <c r="O22" s="1">
        <v>83</v>
      </c>
      <c r="P22" s="1" t="s">
        <v>19</v>
      </c>
      <c r="Q22" s="1">
        <v>87</v>
      </c>
      <c r="R22" s="1">
        <v>86</v>
      </c>
      <c r="S22" s="1" t="s">
        <v>29</v>
      </c>
      <c r="T22" s="1">
        <v>402</v>
      </c>
      <c r="U22" s="1">
        <v>91</v>
      </c>
      <c r="V22" s="1" t="s">
        <v>29</v>
      </c>
      <c r="W22" s="1">
        <v>433</v>
      </c>
      <c r="X22" s="1">
        <v>86.6</v>
      </c>
    </row>
    <row r="23" spans="1:24" x14ac:dyDescent="0.25">
      <c r="A23" s="1">
        <v>21197865</v>
      </c>
      <c r="B23" s="1" t="s">
        <v>13</v>
      </c>
      <c r="C23" s="2" t="s">
        <v>215</v>
      </c>
      <c r="D23" s="4" t="s">
        <v>245</v>
      </c>
      <c r="E23" s="1">
        <v>184</v>
      </c>
      <c r="F23" s="1">
        <v>83</v>
      </c>
      <c r="G23" s="1" t="s">
        <v>29</v>
      </c>
      <c r="H23" s="1">
        <v>2</v>
      </c>
      <c r="I23" s="1">
        <v>92</v>
      </c>
      <c r="J23" s="1" t="s">
        <v>16</v>
      </c>
      <c r="K23" s="1">
        <v>41</v>
      </c>
      <c r="L23" s="1">
        <v>89</v>
      </c>
      <c r="M23" s="1" t="s">
        <v>19</v>
      </c>
      <c r="N23" s="1">
        <v>86</v>
      </c>
      <c r="O23" s="1">
        <v>85</v>
      </c>
      <c r="P23" s="1" t="s">
        <v>19</v>
      </c>
      <c r="Q23" s="1">
        <v>87</v>
      </c>
      <c r="R23" s="1">
        <v>83</v>
      </c>
      <c r="S23" s="1" t="s">
        <v>29</v>
      </c>
      <c r="T23" s="1">
        <v>402</v>
      </c>
      <c r="U23" s="1">
        <v>92</v>
      </c>
      <c r="V23" s="1" t="s">
        <v>29</v>
      </c>
      <c r="W23" s="1">
        <v>432</v>
      </c>
      <c r="X23" s="1">
        <v>86.4</v>
      </c>
    </row>
    <row r="24" spans="1:24" x14ac:dyDescent="0.25">
      <c r="A24" s="1">
        <v>21197821</v>
      </c>
      <c r="B24" s="1" t="s">
        <v>13</v>
      </c>
      <c r="C24" s="2" t="s">
        <v>188</v>
      </c>
      <c r="D24" s="2" t="s">
        <v>244</v>
      </c>
      <c r="E24" s="1">
        <v>184</v>
      </c>
      <c r="F24" s="1">
        <v>76</v>
      </c>
      <c r="G24" s="1" t="s">
        <v>39</v>
      </c>
      <c r="H24" s="1">
        <v>2</v>
      </c>
      <c r="I24" s="1">
        <v>91</v>
      </c>
      <c r="J24" s="1" t="s">
        <v>19</v>
      </c>
      <c r="K24" s="1">
        <v>41</v>
      </c>
      <c r="L24" s="1">
        <v>91</v>
      </c>
      <c r="M24" s="1" t="s">
        <v>16</v>
      </c>
      <c r="N24" s="1">
        <v>86</v>
      </c>
      <c r="O24" s="1">
        <v>89</v>
      </c>
      <c r="P24" s="1" t="s">
        <v>19</v>
      </c>
      <c r="Q24" s="1">
        <v>87</v>
      </c>
      <c r="R24" s="1">
        <v>80</v>
      </c>
      <c r="S24" s="1" t="s">
        <v>39</v>
      </c>
      <c r="T24" s="1">
        <v>402</v>
      </c>
      <c r="U24" s="1">
        <v>93</v>
      </c>
      <c r="V24" s="1" t="s">
        <v>19</v>
      </c>
      <c r="W24" s="1">
        <v>427</v>
      </c>
      <c r="X24" s="1">
        <v>85.4</v>
      </c>
    </row>
    <row r="25" spans="1:24" x14ac:dyDescent="0.25">
      <c r="A25" s="1">
        <v>21197806</v>
      </c>
      <c r="B25" s="1" t="s">
        <v>20</v>
      </c>
      <c r="C25" s="2" t="s">
        <v>177</v>
      </c>
      <c r="D25" s="2" t="s">
        <v>243</v>
      </c>
      <c r="E25" s="1">
        <v>184</v>
      </c>
      <c r="F25" s="1">
        <v>75</v>
      </c>
      <c r="G25" s="1" t="s">
        <v>52</v>
      </c>
      <c r="H25" s="1">
        <v>2</v>
      </c>
      <c r="I25" s="1">
        <v>94</v>
      </c>
      <c r="J25" s="1" t="s">
        <v>16</v>
      </c>
      <c r="K25" s="1">
        <v>41</v>
      </c>
      <c r="L25" s="1">
        <v>85</v>
      </c>
      <c r="M25" s="1" t="s">
        <v>19</v>
      </c>
      <c r="N25" s="1">
        <v>86</v>
      </c>
      <c r="O25" s="1">
        <v>90</v>
      </c>
      <c r="P25" s="1" t="s">
        <v>16</v>
      </c>
      <c r="Q25" s="1">
        <v>87</v>
      </c>
      <c r="R25" s="1">
        <v>79</v>
      </c>
      <c r="S25" s="1" t="s">
        <v>39</v>
      </c>
      <c r="T25" s="1">
        <v>402</v>
      </c>
      <c r="U25" s="1">
        <v>93</v>
      </c>
      <c r="V25" s="1" t="s">
        <v>19</v>
      </c>
      <c r="W25" s="1">
        <v>423</v>
      </c>
      <c r="X25" s="1">
        <v>84.6</v>
      </c>
    </row>
    <row r="26" spans="1:24" x14ac:dyDescent="0.25">
      <c r="A26" s="1">
        <v>21197794</v>
      </c>
      <c r="B26" s="1" t="s">
        <v>20</v>
      </c>
      <c r="C26" s="2" t="s">
        <v>167</v>
      </c>
      <c r="D26" s="2" t="s">
        <v>243</v>
      </c>
      <c r="E26" s="1">
        <v>184</v>
      </c>
      <c r="F26" s="1">
        <v>82</v>
      </c>
      <c r="G26" s="1" t="s">
        <v>29</v>
      </c>
      <c r="H26" s="1">
        <v>2</v>
      </c>
      <c r="I26" s="1">
        <v>97</v>
      </c>
      <c r="J26" s="1" t="s">
        <v>16</v>
      </c>
      <c r="K26" s="1">
        <v>41</v>
      </c>
      <c r="L26" s="1">
        <v>63</v>
      </c>
      <c r="M26" s="1" t="s">
        <v>39</v>
      </c>
      <c r="N26" s="1">
        <v>86</v>
      </c>
      <c r="O26" s="1">
        <v>91</v>
      </c>
      <c r="P26" s="1" t="s">
        <v>16</v>
      </c>
      <c r="Q26" s="1">
        <v>87</v>
      </c>
      <c r="R26" s="1">
        <v>89</v>
      </c>
      <c r="S26" s="1" t="s">
        <v>19</v>
      </c>
      <c r="T26" s="1">
        <v>402</v>
      </c>
      <c r="U26" s="1">
        <v>94</v>
      </c>
      <c r="V26" s="1" t="s">
        <v>19</v>
      </c>
      <c r="W26" s="1">
        <v>422</v>
      </c>
      <c r="X26" s="1">
        <v>84.4</v>
      </c>
    </row>
    <row r="27" spans="1:24" x14ac:dyDescent="0.25">
      <c r="A27" s="1">
        <v>21197867</v>
      </c>
      <c r="B27" s="1" t="s">
        <v>13</v>
      </c>
      <c r="C27" s="2" t="s">
        <v>217</v>
      </c>
      <c r="D27" s="4" t="s">
        <v>245</v>
      </c>
      <c r="E27" s="1">
        <v>184</v>
      </c>
      <c r="F27" s="1">
        <v>76</v>
      </c>
      <c r="G27" s="1" t="s">
        <v>39</v>
      </c>
      <c r="H27" s="1">
        <v>2</v>
      </c>
      <c r="I27" s="1">
        <v>96</v>
      </c>
      <c r="J27" s="1" t="s">
        <v>16</v>
      </c>
      <c r="K27" s="1">
        <v>41</v>
      </c>
      <c r="L27" s="1">
        <v>85</v>
      </c>
      <c r="M27" s="1" t="s">
        <v>19</v>
      </c>
      <c r="N27" s="1">
        <v>86</v>
      </c>
      <c r="O27" s="1">
        <v>75</v>
      </c>
      <c r="P27" s="1" t="s">
        <v>29</v>
      </c>
      <c r="Q27" s="1">
        <v>87</v>
      </c>
      <c r="R27" s="1">
        <v>89</v>
      </c>
      <c r="S27" s="1" t="s">
        <v>19</v>
      </c>
      <c r="T27" s="1">
        <v>402</v>
      </c>
      <c r="U27" s="1">
        <v>92</v>
      </c>
      <c r="V27" s="1" t="s">
        <v>29</v>
      </c>
      <c r="W27" s="1">
        <v>421</v>
      </c>
      <c r="X27" s="1">
        <v>84.2</v>
      </c>
    </row>
    <row r="28" spans="1:24" x14ac:dyDescent="0.25">
      <c r="A28" s="1">
        <v>21197880</v>
      </c>
      <c r="B28" s="1" t="s">
        <v>13</v>
      </c>
      <c r="C28" s="2" t="s">
        <v>224</v>
      </c>
      <c r="D28" s="4" t="s">
        <v>245</v>
      </c>
      <c r="E28" s="1">
        <v>184</v>
      </c>
      <c r="F28" s="1">
        <v>88</v>
      </c>
      <c r="G28" s="1" t="s">
        <v>19</v>
      </c>
      <c r="H28" s="1">
        <v>2</v>
      </c>
      <c r="I28" s="1">
        <v>93</v>
      </c>
      <c r="J28" s="1" t="s">
        <v>16</v>
      </c>
      <c r="K28" s="1">
        <v>41</v>
      </c>
      <c r="L28" s="1">
        <v>85</v>
      </c>
      <c r="M28" s="1" t="s">
        <v>19</v>
      </c>
      <c r="N28" s="1">
        <v>86</v>
      </c>
      <c r="O28" s="1">
        <v>69</v>
      </c>
      <c r="P28" s="1" t="s">
        <v>39</v>
      </c>
      <c r="Q28" s="1">
        <v>87</v>
      </c>
      <c r="R28" s="1">
        <v>86</v>
      </c>
      <c r="S28" s="1" t="s">
        <v>29</v>
      </c>
      <c r="T28" s="1">
        <v>402</v>
      </c>
      <c r="U28" s="1">
        <v>94</v>
      </c>
      <c r="V28" s="1" t="s">
        <v>19</v>
      </c>
      <c r="W28" s="1">
        <v>421</v>
      </c>
      <c r="X28" s="1">
        <v>84.2</v>
      </c>
    </row>
    <row r="29" spans="1:24" x14ac:dyDescent="0.25">
      <c r="A29" s="1">
        <v>21197893</v>
      </c>
      <c r="B29" s="1" t="s">
        <v>20</v>
      </c>
      <c r="C29" s="2" t="s">
        <v>231</v>
      </c>
      <c r="D29" s="2" t="s">
        <v>243</v>
      </c>
      <c r="E29" s="1">
        <v>184</v>
      </c>
      <c r="F29" s="1">
        <v>70</v>
      </c>
      <c r="G29" s="1" t="s">
        <v>52</v>
      </c>
      <c r="H29" s="1">
        <v>2</v>
      </c>
      <c r="I29" s="1">
        <v>90</v>
      </c>
      <c r="J29" s="1" t="s">
        <v>19</v>
      </c>
      <c r="K29" s="1">
        <v>241</v>
      </c>
      <c r="L29" s="1">
        <v>79</v>
      </c>
      <c r="M29" s="1" t="s">
        <v>29</v>
      </c>
      <c r="N29" s="1">
        <v>86</v>
      </c>
      <c r="O29" s="1">
        <v>86</v>
      </c>
      <c r="P29" s="1" t="s">
        <v>19</v>
      </c>
      <c r="Q29" s="1">
        <v>87</v>
      </c>
      <c r="R29" s="1">
        <v>94</v>
      </c>
      <c r="S29" s="1" t="s">
        <v>16</v>
      </c>
      <c r="T29" s="1">
        <v>402</v>
      </c>
      <c r="U29" s="1">
        <v>91</v>
      </c>
      <c r="V29" s="1" t="s">
        <v>29</v>
      </c>
      <c r="W29" s="1">
        <v>419</v>
      </c>
      <c r="X29" s="1">
        <v>83.8</v>
      </c>
    </row>
    <row r="30" spans="1:24" x14ac:dyDescent="0.25">
      <c r="A30" s="1">
        <v>21197822</v>
      </c>
      <c r="B30" s="1" t="s">
        <v>13</v>
      </c>
      <c r="C30" s="2" t="s">
        <v>189</v>
      </c>
      <c r="D30" s="2" t="s">
        <v>244</v>
      </c>
      <c r="E30" s="1">
        <v>184</v>
      </c>
      <c r="F30" s="1">
        <v>66</v>
      </c>
      <c r="G30" s="1" t="s">
        <v>59</v>
      </c>
      <c r="H30" s="1">
        <v>2</v>
      </c>
      <c r="I30" s="1">
        <v>89</v>
      </c>
      <c r="J30" s="1" t="s">
        <v>19</v>
      </c>
      <c r="K30" s="1">
        <v>41</v>
      </c>
      <c r="L30" s="1">
        <v>83</v>
      </c>
      <c r="M30" s="1" t="s">
        <v>19</v>
      </c>
      <c r="N30" s="1">
        <v>86</v>
      </c>
      <c r="O30" s="1">
        <v>90</v>
      </c>
      <c r="P30" s="1" t="s">
        <v>16</v>
      </c>
      <c r="Q30" s="1">
        <v>87</v>
      </c>
      <c r="R30" s="1">
        <v>89</v>
      </c>
      <c r="S30" s="1" t="s">
        <v>19</v>
      </c>
      <c r="T30" s="1">
        <v>402</v>
      </c>
      <c r="U30" s="1">
        <v>91</v>
      </c>
      <c r="V30" s="1" t="s">
        <v>29</v>
      </c>
      <c r="W30" s="1">
        <v>417</v>
      </c>
      <c r="X30" s="1">
        <v>83.4</v>
      </c>
    </row>
    <row r="31" spans="1:24" x14ac:dyDescent="0.25">
      <c r="A31" s="1">
        <v>21197847</v>
      </c>
      <c r="B31" s="1" t="s">
        <v>20</v>
      </c>
      <c r="C31" s="2" t="s">
        <v>202</v>
      </c>
      <c r="D31" s="2" t="s">
        <v>244</v>
      </c>
      <c r="E31" s="1">
        <v>184</v>
      </c>
      <c r="F31" s="1">
        <v>83</v>
      </c>
      <c r="G31" s="1" t="s">
        <v>29</v>
      </c>
      <c r="H31" s="1">
        <v>2</v>
      </c>
      <c r="I31" s="1">
        <v>88</v>
      </c>
      <c r="J31" s="1" t="s">
        <v>19</v>
      </c>
      <c r="K31" s="1">
        <v>41</v>
      </c>
      <c r="L31" s="1">
        <v>74</v>
      </c>
      <c r="M31" s="1" t="s">
        <v>29</v>
      </c>
      <c r="N31" s="1">
        <v>86</v>
      </c>
      <c r="O31" s="1">
        <v>91</v>
      </c>
      <c r="P31" s="1" t="s">
        <v>16</v>
      </c>
      <c r="Q31" s="1">
        <v>87</v>
      </c>
      <c r="R31" s="1">
        <v>79</v>
      </c>
      <c r="S31" s="1" t="s">
        <v>39</v>
      </c>
      <c r="T31" s="1">
        <v>402</v>
      </c>
      <c r="U31" s="1">
        <v>89</v>
      </c>
      <c r="V31" s="1" t="s">
        <v>29</v>
      </c>
      <c r="W31" s="1">
        <v>415</v>
      </c>
      <c r="X31" s="1">
        <v>83</v>
      </c>
    </row>
    <row r="32" spans="1:24" x14ac:dyDescent="0.25">
      <c r="A32" s="1">
        <v>21197801</v>
      </c>
      <c r="B32" s="1" t="s">
        <v>20</v>
      </c>
      <c r="C32" s="2" t="s">
        <v>172</v>
      </c>
      <c r="D32" s="2" t="s">
        <v>243</v>
      </c>
      <c r="E32" s="1">
        <v>184</v>
      </c>
      <c r="F32" s="1">
        <v>81</v>
      </c>
      <c r="G32" s="1" t="s">
        <v>39</v>
      </c>
      <c r="H32" s="1">
        <v>2</v>
      </c>
      <c r="I32" s="1">
        <v>91</v>
      </c>
      <c r="J32" s="1" t="s">
        <v>19</v>
      </c>
      <c r="K32" s="1">
        <v>41</v>
      </c>
      <c r="L32" s="1">
        <v>71</v>
      </c>
      <c r="M32" s="1" t="s">
        <v>29</v>
      </c>
      <c r="N32" s="1">
        <v>86</v>
      </c>
      <c r="O32" s="1">
        <v>80</v>
      </c>
      <c r="P32" s="1" t="s">
        <v>19</v>
      </c>
      <c r="Q32" s="1">
        <v>87</v>
      </c>
      <c r="R32" s="1">
        <v>90</v>
      </c>
      <c r="S32" s="1" t="s">
        <v>19</v>
      </c>
      <c r="T32" s="1">
        <v>402</v>
      </c>
      <c r="U32" s="1">
        <v>91</v>
      </c>
      <c r="V32" s="1" t="s">
        <v>29</v>
      </c>
      <c r="W32" s="1">
        <v>413</v>
      </c>
      <c r="X32" s="1">
        <v>82.6</v>
      </c>
    </row>
    <row r="33" spans="1:24" x14ac:dyDescent="0.25">
      <c r="A33" s="1">
        <v>21197859</v>
      </c>
      <c r="B33" s="1" t="s">
        <v>20</v>
      </c>
      <c r="C33" s="2" t="s">
        <v>211</v>
      </c>
      <c r="D33" s="4" t="s">
        <v>245</v>
      </c>
      <c r="E33" s="1">
        <v>184</v>
      </c>
      <c r="F33" s="1">
        <v>83</v>
      </c>
      <c r="G33" s="1" t="s">
        <v>29</v>
      </c>
      <c r="H33" s="1">
        <v>2</v>
      </c>
      <c r="I33" s="1">
        <v>88</v>
      </c>
      <c r="J33" s="1" t="s">
        <v>19</v>
      </c>
      <c r="K33" s="1">
        <v>41</v>
      </c>
      <c r="L33" s="1">
        <v>83</v>
      </c>
      <c r="M33" s="1" t="s">
        <v>19</v>
      </c>
      <c r="N33" s="1">
        <v>86</v>
      </c>
      <c r="O33" s="1">
        <v>68</v>
      </c>
      <c r="P33" s="1" t="s">
        <v>39</v>
      </c>
      <c r="Q33" s="1">
        <v>87</v>
      </c>
      <c r="R33" s="1">
        <v>89</v>
      </c>
      <c r="S33" s="1" t="s">
        <v>19</v>
      </c>
      <c r="T33" s="1">
        <v>402</v>
      </c>
      <c r="U33" s="1">
        <v>90</v>
      </c>
      <c r="V33" s="1" t="s">
        <v>29</v>
      </c>
      <c r="W33" s="1">
        <v>411</v>
      </c>
      <c r="X33" s="1">
        <v>82.2</v>
      </c>
    </row>
    <row r="34" spans="1:24" x14ac:dyDescent="0.25">
      <c r="A34" s="1">
        <v>21197897</v>
      </c>
      <c r="B34" s="1" t="s">
        <v>20</v>
      </c>
      <c r="C34" s="2" t="s">
        <v>66</v>
      </c>
      <c r="D34" s="2" t="s">
        <v>244</v>
      </c>
      <c r="E34" s="1">
        <v>184</v>
      </c>
      <c r="F34" s="1">
        <v>83</v>
      </c>
      <c r="G34" s="1" t="s">
        <v>29</v>
      </c>
      <c r="H34" s="1">
        <v>2</v>
      </c>
      <c r="I34" s="1">
        <v>85</v>
      </c>
      <c r="J34" s="1" t="s">
        <v>29</v>
      </c>
      <c r="K34" s="1">
        <v>241</v>
      </c>
      <c r="L34" s="1">
        <v>76</v>
      </c>
      <c r="M34" s="1" t="s">
        <v>29</v>
      </c>
      <c r="N34" s="1">
        <v>86</v>
      </c>
      <c r="O34" s="1">
        <v>83</v>
      </c>
      <c r="P34" s="1" t="s">
        <v>19</v>
      </c>
      <c r="Q34" s="1">
        <v>87</v>
      </c>
      <c r="R34" s="1">
        <v>81</v>
      </c>
      <c r="S34" s="1" t="s">
        <v>39</v>
      </c>
      <c r="T34" s="1">
        <v>402</v>
      </c>
      <c r="U34" s="1">
        <v>87</v>
      </c>
      <c r="V34" s="1" t="s">
        <v>39</v>
      </c>
      <c r="W34" s="1">
        <v>408</v>
      </c>
      <c r="X34" s="1">
        <v>81.599999999999994</v>
      </c>
    </row>
    <row r="35" spans="1:24" x14ac:dyDescent="0.25">
      <c r="A35" s="1">
        <v>21197846</v>
      </c>
      <c r="B35" s="1" t="s">
        <v>13</v>
      </c>
      <c r="C35" s="2" t="s">
        <v>201</v>
      </c>
      <c r="D35" s="2" t="s">
        <v>244</v>
      </c>
      <c r="E35" s="1">
        <v>184</v>
      </c>
      <c r="F35" s="1">
        <v>76</v>
      </c>
      <c r="G35" s="1" t="s">
        <v>39</v>
      </c>
      <c r="H35" s="1">
        <v>2</v>
      </c>
      <c r="I35" s="1">
        <v>90</v>
      </c>
      <c r="J35" s="1" t="s">
        <v>19</v>
      </c>
      <c r="K35" s="1">
        <v>41</v>
      </c>
      <c r="L35" s="1">
        <v>89</v>
      </c>
      <c r="M35" s="1" t="s">
        <v>19</v>
      </c>
      <c r="N35" s="1">
        <v>86</v>
      </c>
      <c r="O35" s="1">
        <v>71</v>
      </c>
      <c r="P35" s="1" t="s">
        <v>29</v>
      </c>
      <c r="Q35" s="1">
        <v>87</v>
      </c>
      <c r="R35" s="1">
        <v>77</v>
      </c>
      <c r="S35" s="1" t="s">
        <v>39</v>
      </c>
      <c r="T35" s="1">
        <v>402</v>
      </c>
      <c r="U35" s="1">
        <v>88</v>
      </c>
      <c r="V35" s="1" t="s">
        <v>39</v>
      </c>
      <c r="W35" s="1">
        <v>403</v>
      </c>
      <c r="X35" s="1">
        <v>80.599999999999994</v>
      </c>
    </row>
    <row r="36" spans="1:24" x14ac:dyDescent="0.25">
      <c r="A36" s="1">
        <v>21197793</v>
      </c>
      <c r="B36" s="1" t="s">
        <v>13</v>
      </c>
      <c r="C36" s="2" t="s">
        <v>166</v>
      </c>
      <c r="D36" s="2" t="s">
        <v>243</v>
      </c>
      <c r="E36" s="1">
        <v>184</v>
      </c>
      <c r="F36" s="1">
        <v>68</v>
      </c>
      <c r="G36" s="1" t="s">
        <v>59</v>
      </c>
      <c r="H36" s="1">
        <v>2</v>
      </c>
      <c r="I36" s="1">
        <v>96</v>
      </c>
      <c r="J36" s="1" t="s">
        <v>16</v>
      </c>
      <c r="K36" s="1">
        <v>41</v>
      </c>
      <c r="L36" s="1">
        <v>68</v>
      </c>
      <c r="M36" s="1" t="s">
        <v>39</v>
      </c>
      <c r="N36" s="1">
        <v>86</v>
      </c>
      <c r="O36" s="1">
        <v>81</v>
      </c>
      <c r="P36" s="1" t="s">
        <v>19</v>
      </c>
      <c r="Q36" s="1">
        <v>87</v>
      </c>
      <c r="R36" s="1">
        <v>89</v>
      </c>
      <c r="S36" s="1" t="s">
        <v>19</v>
      </c>
      <c r="T36" s="1">
        <v>402</v>
      </c>
      <c r="U36" s="1">
        <v>91</v>
      </c>
      <c r="V36" s="1" t="s">
        <v>29</v>
      </c>
      <c r="W36" s="1">
        <v>402</v>
      </c>
      <c r="X36" s="1">
        <v>80.400000000000006</v>
      </c>
    </row>
    <row r="37" spans="1:24" x14ac:dyDescent="0.25">
      <c r="A37" s="1">
        <v>21197894</v>
      </c>
      <c r="B37" s="1" t="s">
        <v>20</v>
      </c>
      <c r="C37" s="2" t="s">
        <v>71</v>
      </c>
      <c r="D37" s="2" t="s">
        <v>243</v>
      </c>
      <c r="E37" s="1">
        <v>184</v>
      </c>
      <c r="F37" s="1">
        <v>78</v>
      </c>
      <c r="G37" s="1" t="s">
        <v>39</v>
      </c>
      <c r="H37" s="1">
        <v>2</v>
      </c>
      <c r="I37" s="1">
        <v>92</v>
      </c>
      <c r="J37" s="1" t="s">
        <v>16</v>
      </c>
      <c r="K37" s="1">
        <v>241</v>
      </c>
      <c r="L37" s="1">
        <v>72</v>
      </c>
      <c r="M37" s="1" t="s">
        <v>29</v>
      </c>
      <c r="N37" s="1">
        <v>86</v>
      </c>
      <c r="O37" s="1">
        <v>77</v>
      </c>
      <c r="P37" s="1" t="s">
        <v>29</v>
      </c>
      <c r="Q37" s="1">
        <v>87</v>
      </c>
      <c r="R37" s="1">
        <v>83</v>
      </c>
      <c r="S37" s="1" t="s">
        <v>29</v>
      </c>
      <c r="T37" s="1">
        <v>402</v>
      </c>
      <c r="U37" s="1">
        <v>89</v>
      </c>
      <c r="V37" s="1" t="s">
        <v>29</v>
      </c>
      <c r="W37" s="1">
        <v>402</v>
      </c>
      <c r="X37" s="1">
        <v>80.400000000000006</v>
      </c>
    </row>
    <row r="38" spans="1:24" x14ac:dyDescent="0.25">
      <c r="A38" s="1">
        <v>21197863</v>
      </c>
      <c r="B38" s="1" t="s">
        <v>13</v>
      </c>
      <c r="C38" s="2" t="s">
        <v>72</v>
      </c>
      <c r="D38" s="4" t="s">
        <v>245</v>
      </c>
      <c r="E38" s="1">
        <v>184</v>
      </c>
      <c r="F38" s="1">
        <v>85</v>
      </c>
      <c r="G38" s="1" t="s">
        <v>29</v>
      </c>
      <c r="H38" s="1">
        <v>2</v>
      </c>
      <c r="I38" s="1">
        <v>81</v>
      </c>
      <c r="J38" s="1" t="s">
        <v>29</v>
      </c>
      <c r="K38" s="1">
        <v>41</v>
      </c>
      <c r="L38" s="1">
        <v>70</v>
      </c>
      <c r="M38" s="1" t="s">
        <v>29</v>
      </c>
      <c r="N38" s="1">
        <v>86</v>
      </c>
      <c r="O38" s="1">
        <v>78</v>
      </c>
      <c r="P38" s="1" t="s">
        <v>29</v>
      </c>
      <c r="Q38" s="1">
        <v>87</v>
      </c>
      <c r="R38" s="1">
        <v>86</v>
      </c>
      <c r="S38" s="1" t="s">
        <v>29</v>
      </c>
      <c r="T38" s="1">
        <v>402</v>
      </c>
      <c r="U38" s="1">
        <v>91</v>
      </c>
      <c r="V38" s="1" t="s">
        <v>29</v>
      </c>
      <c r="W38" s="1">
        <v>400</v>
      </c>
      <c r="X38" s="1">
        <v>80</v>
      </c>
    </row>
    <row r="39" spans="1:24" x14ac:dyDescent="0.25">
      <c r="A39" s="1">
        <v>21197864</v>
      </c>
      <c r="B39" s="1" t="s">
        <v>20</v>
      </c>
      <c r="C39" s="2" t="s">
        <v>214</v>
      </c>
      <c r="D39" s="4" t="s">
        <v>245</v>
      </c>
      <c r="E39" s="1">
        <v>184</v>
      </c>
      <c r="F39" s="1">
        <v>74</v>
      </c>
      <c r="G39" s="1" t="s">
        <v>52</v>
      </c>
      <c r="H39" s="1">
        <v>2</v>
      </c>
      <c r="I39" s="1">
        <v>89</v>
      </c>
      <c r="J39" s="1" t="s">
        <v>19</v>
      </c>
      <c r="K39" s="1">
        <v>41</v>
      </c>
      <c r="L39" s="1">
        <v>81</v>
      </c>
      <c r="M39" s="1" t="s">
        <v>19</v>
      </c>
      <c r="N39" s="1">
        <v>86</v>
      </c>
      <c r="O39" s="1">
        <v>74</v>
      </c>
      <c r="P39" s="1" t="s">
        <v>29</v>
      </c>
      <c r="Q39" s="1">
        <v>87</v>
      </c>
      <c r="R39" s="1">
        <v>82</v>
      </c>
      <c r="S39" s="1" t="s">
        <v>29</v>
      </c>
      <c r="T39" s="1">
        <v>402</v>
      </c>
      <c r="U39" s="1">
        <v>90</v>
      </c>
      <c r="V39" s="1" t="s">
        <v>29</v>
      </c>
      <c r="W39" s="1">
        <v>400</v>
      </c>
      <c r="X39" s="1">
        <v>80</v>
      </c>
    </row>
    <row r="40" spans="1:24" x14ac:dyDescent="0.25">
      <c r="A40" s="1">
        <v>21197869</v>
      </c>
      <c r="B40" s="1" t="s">
        <v>20</v>
      </c>
      <c r="C40" s="2" t="s">
        <v>75</v>
      </c>
      <c r="D40" s="4" t="s">
        <v>245</v>
      </c>
      <c r="E40" s="1">
        <v>184</v>
      </c>
      <c r="F40" s="1">
        <v>85</v>
      </c>
      <c r="G40" s="1" t="s">
        <v>29</v>
      </c>
      <c r="H40" s="1">
        <v>2</v>
      </c>
      <c r="I40" s="1">
        <v>93</v>
      </c>
      <c r="J40" s="1" t="s">
        <v>16</v>
      </c>
      <c r="K40" s="1">
        <v>41</v>
      </c>
      <c r="L40" s="1">
        <v>69</v>
      </c>
      <c r="M40" s="1" t="s">
        <v>39</v>
      </c>
      <c r="N40" s="1">
        <v>86</v>
      </c>
      <c r="O40" s="1">
        <v>74</v>
      </c>
      <c r="P40" s="1" t="s">
        <v>29</v>
      </c>
      <c r="Q40" s="1">
        <v>87</v>
      </c>
      <c r="R40" s="1">
        <v>77</v>
      </c>
      <c r="S40" s="1" t="s">
        <v>39</v>
      </c>
      <c r="T40" s="1">
        <v>402</v>
      </c>
      <c r="U40" s="1">
        <v>91</v>
      </c>
      <c r="V40" s="1" t="s">
        <v>29</v>
      </c>
      <c r="W40" s="1">
        <v>398</v>
      </c>
      <c r="X40" s="1">
        <v>79.599999999999994</v>
      </c>
    </row>
    <row r="41" spans="1:24" x14ac:dyDescent="0.25">
      <c r="A41" s="1">
        <v>21197828</v>
      </c>
      <c r="B41" s="1" t="s">
        <v>20</v>
      </c>
      <c r="C41" s="2" t="s">
        <v>193</v>
      </c>
      <c r="D41" s="2" t="s">
        <v>244</v>
      </c>
      <c r="E41" s="1">
        <v>184</v>
      </c>
      <c r="F41" s="1">
        <v>76</v>
      </c>
      <c r="G41" s="1" t="s">
        <v>39</v>
      </c>
      <c r="H41" s="1">
        <v>2</v>
      </c>
      <c r="I41" s="1">
        <v>87</v>
      </c>
      <c r="J41" s="1" t="s">
        <v>19</v>
      </c>
      <c r="K41" s="1">
        <v>41</v>
      </c>
      <c r="L41" s="1">
        <v>68</v>
      </c>
      <c r="M41" s="1" t="s">
        <v>39</v>
      </c>
      <c r="N41" s="1">
        <v>86</v>
      </c>
      <c r="O41" s="1">
        <v>78</v>
      </c>
      <c r="P41" s="1" t="s">
        <v>29</v>
      </c>
      <c r="Q41" s="1">
        <v>87</v>
      </c>
      <c r="R41" s="1">
        <v>88</v>
      </c>
      <c r="S41" s="1" t="s">
        <v>29</v>
      </c>
      <c r="T41" s="1">
        <v>402</v>
      </c>
      <c r="U41" s="1">
        <v>91</v>
      </c>
      <c r="V41" s="1" t="s">
        <v>29</v>
      </c>
      <c r="W41" s="1">
        <v>397</v>
      </c>
      <c r="X41" s="1">
        <v>79.400000000000006</v>
      </c>
    </row>
    <row r="42" spans="1:24" x14ac:dyDescent="0.25">
      <c r="A42" s="1">
        <v>21197879</v>
      </c>
      <c r="B42" s="1" t="s">
        <v>20</v>
      </c>
      <c r="C42" s="2" t="s">
        <v>77</v>
      </c>
      <c r="D42" s="4" t="s">
        <v>245</v>
      </c>
      <c r="E42" s="1">
        <v>184</v>
      </c>
      <c r="F42" s="1">
        <v>87</v>
      </c>
      <c r="G42" s="1" t="s">
        <v>19</v>
      </c>
      <c r="H42" s="1">
        <v>2</v>
      </c>
      <c r="I42" s="1">
        <v>91</v>
      </c>
      <c r="J42" s="1" t="s">
        <v>19</v>
      </c>
      <c r="K42" s="1">
        <v>41</v>
      </c>
      <c r="L42" s="1">
        <v>65</v>
      </c>
      <c r="M42" s="1" t="s">
        <v>39</v>
      </c>
      <c r="N42" s="1">
        <v>86</v>
      </c>
      <c r="O42" s="1">
        <v>66</v>
      </c>
      <c r="P42" s="1" t="s">
        <v>39</v>
      </c>
      <c r="Q42" s="1">
        <v>87</v>
      </c>
      <c r="R42" s="1">
        <v>85</v>
      </c>
      <c r="S42" s="1" t="s">
        <v>29</v>
      </c>
      <c r="T42" s="1">
        <v>402</v>
      </c>
      <c r="U42" s="1">
        <v>93</v>
      </c>
      <c r="V42" s="1" t="s">
        <v>19</v>
      </c>
      <c r="W42" s="1">
        <v>394</v>
      </c>
      <c r="X42" s="1">
        <v>78.8</v>
      </c>
    </row>
    <row r="43" spans="1:24" x14ac:dyDescent="0.25">
      <c r="A43" s="1">
        <v>21197795</v>
      </c>
      <c r="B43" s="1" t="s">
        <v>20</v>
      </c>
      <c r="C43" s="2" t="s">
        <v>168</v>
      </c>
      <c r="D43" s="2" t="s">
        <v>243</v>
      </c>
      <c r="E43" s="1">
        <v>184</v>
      </c>
      <c r="F43" s="1">
        <v>80</v>
      </c>
      <c r="G43" s="1" t="s">
        <v>39</v>
      </c>
      <c r="H43" s="1">
        <v>2</v>
      </c>
      <c r="I43" s="1">
        <v>87</v>
      </c>
      <c r="J43" s="1" t="s">
        <v>19</v>
      </c>
      <c r="K43" s="1">
        <v>41</v>
      </c>
      <c r="L43" s="1">
        <v>71</v>
      </c>
      <c r="M43" s="1" t="s">
        <v>29</v>
      </c>
      <c r="N43" s="1">
        <v>86</v>
      </c>
      <c r="O43" s="1">
        <v>79</v>
      </c>
      <c r="P43" s="1" t="s">
        <v>29</v>
      </c>
      <c r="Q43" s="1">
        <v>87</v>
      </c>
      <c r="R43" s="1">
        <v>76</v>
      </c>
      <c r="S43" s="1" t="s">
        <v>39</v>
      </c>
      <c r="T43" s="1">
        <v>402</v>
      </c>
      <c r="U43" s="1">
        <v>89</v>
      </c>
      <c r="V43" s="1" t="s">
        <v>29</v>
      </c>
      <c r="W43" s="1">
        <v>393</v>
      </c>
      <c r="X43" s="1">
        <v>78.599999999999994</v>
      </c>
    </row>
    <row r="44" spans="1:24" x14ac:dyDescent="0.25">
      <c r="A44" s="1">
        <v>21197839</v>
      </c>
      <c r="B44" s="1" t="s">
        <v>20</v>
      </c>
      <c r="C44" s="2" t="s">
        <v>80</v>
      </c>
      <c r="D44" s="2" t="s">
        <v>244</v>
      </c>
      <c r="E44" s="1">
        <v>184</v>
      </c>
      <c r="F44" s="1">
        <v>73</v>
      </c>
      <c r="G44" s="1" t="s">
        <v>52</v>
      </c>
      <c r="H44" s="1">
        <v>2</v>
      </c>
      <c r="I44" s="1">
        <v>89</v>
      </c>
      <c r="J44" s="1" t="s">
        <v>19</v>
      </c>
      <c r="K44" s="1">
        <v>41</v>
      </c>
      <c r="L44" s="1">
        <v>69</v>
      </c>
      <c r="M44" s="1" t="s">
        <v>39</v>
      </c>
      <c r="N44" s="1">
        <v>86</v>
      </c>
      <c r="O44" s="1">
        <v>79</v>
      </c>
      <c r="P44" s="1" t="s">
        <v>29</v>
      </c>
      <c r="Q44" s="1">
        <v>87</v>
      </c>
      <c r="R44" s="1">
        <v>83</v>
      </c>
      <c r="S44" s="1" t="s">
        <v>29</v>
      </c>
      <c r="T44" s="1">
        <v>402</v>
      </c>
      <c r="U44" s="1">
        <v>89</v>
      </c>
      <c r="V44" s="1" t="s">
        <v>29</v>
      </c>
      <c r="W44" s="1">
        <v>393</v>
      </c>
      <c r="X44" s="1">
        <v>78.599999999999994</v>
      </c>
    </row>
    <row r="45" spans="1:24" x14ac:dyDescent="0.25">
      <c r="A45" s="1">
        <v>21197845</v>
      </c>
      <c r="B45" s="1" t="s">
        <v>13</v>
      </c>
      <c r="C45" s="2" t="s">
        <v>81</v>
      </c>
      <c r="D45" s="2" t="s">
        <v>244</v>
      </c>
      <c r="E45" s="1">
        <v>184</v>
      </c>
      <c r="F45" s="1">
        <v>69</v>
      </c>
      <c r="G45" s="1" t="s">
        <v>59</v>
      </c>
      <c r="H45" s="1">
        <v>2</v>
      </c>
      <c r="I45" s="1">
        <v>79</v>
      </c>
      <c r="J45" s="1" t="s">
        <v>39</v>
      </c>
      <c r="K45" s="1">
        <v>41</v>
      </c>
      <c r="L45" s="1">
        <v>81</v>
      </c>
      <c r="M45" s="1" t="s">
        <v>19</v>
      </c>
      <c r="N45" s="1">
        <v>86</v>
      </c>
      <c r="O45" s="1">
        <v>82</v>
      </c>
      <c r="P45" s="1" t="s">
        <v>19</v>
      </c>
      <c r="Q45" s="1">
        <v>87</v>
      </c>
      <c r="R45" s="1">
        <v>82</v>
      </c>
      <c r="S45" s="1" t="s">
        <v>29</v>
      </c>
      <c r="T45" s="1">
        <v>402</v>
      </c>
      <c r="U45" s="1">
        <v>85</v>
      </c>
      <c r="V45" s="1" t="s">
        <v>52</v>
      </c>
      <c r="W45" s="1">
        <v>393</v>
      </c>
      <c r="X45" s="1">
        <v>78.599999999999994</v>
      </c>
    </row>
    <row r="46" spans="1:24" x14ac:dyDescent="0.25">
      <c r="A46" s="1">
        <v>21197831</v>
      </c>
      <c r="B46" s="1" t="s">
        <v>20</v>
      </c>
      <c r="C46" s="2" t="s">
        <v>82</v>
      </c>
      <c r="D46" s="2" t="s">
        <v>244</v>
      </c>
      <c r="E46" s="1">
        <v>184</v>
      </c>
      <c r="F46" s="1">
        <v>73</v>
      </c>
      <c r="G46" s="1" t="s">
        <v>52</v>
      </c>
      <c r="H46" s="1">
        <v>2</v>
      </c>
      <c r="I46" s="1">
        <v>80</v>
      </c>
      <c r="J46" s="1" t="s">
        <v>39</v>
      </c>
      <c r="K46" s="1">
        <v>41</v>
      </c>
      <c r="L46" s="1">
        <v>89</v>
      </c>
      <c r="M46" s="1" t="s">
        <v>19</v>
      </c>
      <c r="N46" s="1">
        <v>86</v>
      </c>
      <c r="O46" s="1">
        <v>72</v>
      </c>
      <c r="P46" s="1" t="s">
        <v>29</v>
      </c>
      <c r="Q46" s="1">
        <v>87</v>
      </c>
      <c r="R46" s="1">
        <v>75</v>
      </c>
      <c r="S46" s="1" t="s">
        <v>39</v>
      </c>
      <c r="T46" s="1">
        <v>402</v>
      </c>
      <c r="U46" s="1">
        <v>86</v>
      </c>
      <c r="V46" s="1" t="s">
        <v>39</v>
      </c>
      <c r="W46" s="1">
        <v>389</v>
      </c>
      <c r="X46" s="1">
        <v>77.8</v>
      </c>
    </row>
    <row r="47" spans="1:24" x14ac:dyDescent="0.25">
      <c r="A47" s="1">
        <v>21197866</v>
      </c>
      <c r="B47" s="1" t="s">
        <v>20</v>
      </c>
      <c r="C47" s="2" t="s">
        <v>216</v>
      </c>
      <c r="D47" s="4" t="s">
        <v>245</v>
      </c>
      <c r="E47" s="1">
        <v>184</v>
      </c>
      <c r="F47" s="1">
        <v>77</v>
      </c>
      <c r="G47" s="1" t="s">
        <v>39</v>
      </c>
      <c r="H47" s="1">
        <v>2</v>
      </c>
      <c r="I47" s="1">
        <v>83</v>
      </c>
      <c r="J47" s="1" t="s">
        <v>29</v>
      </c>
      <c r="K47" s="1">
        <v>41</v>
      </c>
      <c r="L47" s="1">
        <v>77</v>
      </c>
      <c r="M47" s="1" t="s">
        <v>29</v>
      </c>
      <c r="N47" s="1">
        <v>86</v>
      </c>
      <c r="O47" s="1">
        <v>82</v>
      </c>
      <c r="P47" s="1" t="s">
        <v>19</v>
      </c>
      <c r="Q47" s="1">
        <v>87</v>
      </c>
      <c r="R47" s="1">
        <v>69</v>
      </c>
      <c r="S47" s="1" t="s">
        <v>52</v>
      </c>
      <c r="T47" s="1">
        <v>402</v>
      </c>
      <c r="U47" s="1">
        <v>87</v>
      </c>
      <c r="V47" s="1" t="s">
        <v>39</v>
      </c>
      <c r="W47" s="1">
        <v>388</v>
      </c>
      <c r="X47" s="1">
        <v>77.599999999999994</v>
      </c>
    </row>
    <row r="48" spans="1:24" x14ac:dyDescent="0.25">
      <c r="A48" s="1">
        <v>21197862</v>
      </c>
      <c r="B48" s="1" t="s">
        <v>20</v>
      </c>
      <c r="C48" s="2" t="s">
        <v>213</v>
      </c>
      <c r="D48" s="4" t="s">
        <v>245</v>
      </c>
      <c r="E48" s="1">
        <v>184</v>
      </c>
      <c r="F48" s="1">
        <v>77</v>
      </c>
      <c r="G48" s="1" t="s">
        <v>39</v>
      </c>
      <c r="H48" s="1">
        <v>2</v>
      </c>
      <c r="I48" s="1">
        <v>89</v>
      </c>
      <c r="J48" s="1" t="s">
        <v>19</v>
      </c>
      <c r="K48" s="1">
        <v>41</v>
      </c>
      <c r="L48" s="1">
        <v>76</v>
      </c>
      <c r="M48" s="1" t="s">
        <v>29</v>
      </c>
      <c r="N48" s="1">
        <v>86</v>
      </c>
      <c r="O48" s="1">
        <v>70</v>
      </c>
      <c r="P48" s="1" t="s">
        <v>29</v>
      </c>
      <c r="Q48" s="1">
        <v>87</v>
      </c>
      <c r="R48" s="1">
        <v>75</v>
      </c>
      <c r="S48" s="1" t="s">
        <v>39</v>
      </c>
      <c r="T48" s="1">
        <v>402</v>
      </c>
      <c r="U48" s="1">
        <v>87</v>
      </c>
      <c r="V48" s="1" t="s">
        <v>39</v>
      </c>
      <c r="W48" s="1">
        <v>387</v>
      </c>
      <c r="X48" s="1">
        <v>77.400000000000006</v>
      </c>
    </row>
    <row r="49" spans="1:24" x14ac:dyDescent="0.25">
      <c r="A49" s="1">
        <v>21197824</v>
      </c>
      <c r="B49" s="1" t="s">
        <v>13</v>
      </c>
      <c r="C49" s="2" t="s">
        <v>191</v>
      </c>
      <c r="D49" s="2" t="s">
        <v>244</v>
      </c>
      <c r="E49" s="1">
        <v>184</v>
      </c>
      <c r="F49" s="1">
        <v>73</v>
      </c>
      <c r="G49" s="1" t="s">
        <v>52</v>
      </c>
      <c r="H49" s="1">
        <v>2</v>
      </c>
      <c r="I49" s="1">
        <v>80</v>
      </c>
      <c r="J49" s="1" t="s">
        <v>39</v>
      </c>
      <c r="K49" s="1">
        <v>41</v>
      </c>
      <c r="L49" s="1">
        <v>75</v>
      </c>
      <c r="M49" s="1" t="s">
        <v>29</v>
      </c>
      <c r="N49" s="1">
        <v>86</v>
      </c>
      <c r="O49" s="1">
        <v>78</v>
      </c>
      <c r="P49" s="1" t="s">
        <v>29</v>
      </c>
      <c r="Q49" s="1">
        <v>87</v>
      </c>
      <c r="R49" s="1">
        <v>80</v>
      </c>
      <c r="S49" s="1" t="s">
        <v>39</v>
      </c>
      <c r="T49" s="1">
        <v>402</v>
      </c>
      <c r="U49" s="1">
        <v>84</v>
      </c>
      <c r="V49" s="1" t="s">
        <v>52</v>
      </c>
      <c r="W49" s="1">
        <v>386</v>
      </c>
      <c r="X49" s="1">
        <v>77.2</v>
      </c>
    </row>
    <row r="50" spans="1:24" x14ac:dyDescent="0.25">
      <c r="A50" s="1">
        <v>21197836</v>
      </c>
      <c r="B50" s="1" t="s">
        <v>20</v>
      </c>
      <c r="C50" s="2" t="s">
        <v>87</v>
      </c>
      <c r="D50" s="2" t="s">
        <v>244</v>
      </c>
      <c r="E50" s="1">
        <v>184</v>
      </c>
      <c r="F50" s="1">
        <v>81</v>
      </c>
      <c r="G50" s="1" t="s">
        <v>39</v>
      </c>
      <c r="H50" s="1">
        <v>2</v>
      </c>
      <c r="I50" s="1">
        <v>91</v>
      </c>
      <c r="J50" s="1" t="s">
        <v>19</v>
      </c>
      <c r="K50" s="1">
        <v>41</v>
      </c>
      <c r="L50" s="1">
        <v>52</v>
      </c>
      <c r="M50" s="1" t="s">
        <v>52</v>
      </c>
      <c r="N50" s="1">
        <v>86</v>
      </c>
      <c r="O50" s="1">
        <v>72</v>
      </c>
      <c r="P50" s="1" t="s">
        <v>29</v>
      </c>
      <c r="Q50" s="1">
        <v>87</v>
      </c>
      <c r="R50" s="1">
        <v>90</v>
      </c>
      <c r="S50" s="1" t="s">
        <v>19</v>
      </c>
      <c r="T50" s="1">
        <v>402</v>
      </c>
      <c r="U50" s="1">
        <v>89</v>
      </c>
      <c r="V50" s="1" t="s">
        <v>29</v>
      </c>
      <c r="W50" s="1">
        <v>386</v>
      </c>
      <c r="X50" s="1">
        <v>77.2</v>
      </c>
    </row>
    <row r="51" spans="1:24" x14ac:dyDescent="0.25">
      <c r="A51" s="1">
        <v>21197829</v>
      </c>
      <c r="B51" s="1" t="s">
        <v>20</v>
      </c>
      <c r="C51" s="2" t="s">
        <v>88</v>
      </c>
      <c r="D51" s="2" t="s">
        <v>244</v>
      </c>
      <c r="E51" s="1">
        <v>184</v>
      </c>
      <c r="F51" s="1">
        <v>70</v>
      </c>
      <c r="G51" s="1" t="s">
        <v>52</v>
      </c>
      <c r="H51" s="1">
        <v>2</v>
      </c>
      <c r="I51" s="1">
        <v>89</v>
      </c>
      <c r="J51" s="1" t="s">
        <v>19</v>
      </c>
      <c r="K51" s="1">
        <v>41</v>
      </c>
      <c r="L51" s="1">
        <v>69</v>
      </c>
      <c r="M51" s="1" t="s">
        <v>39</v>
      </c>
      <c r="N51" s="1">
        <v>86</v>
      </c>
      <c r="O51" s="1">
        <v>83</v>
      </c>
      <c r="P51" s="1" t="s">
        <v>19</v>
      </c>
      <c r="Q51" s="1">
        <v>87</v>
      </c>
      <c r="R51" s="1">
        <v>72</v>
      </c>
      <c r="S51" s="1" t="s">
        <v>52</v>
      </c>
      <c r="T51" s="1">
        <v>402</v>
      </c>
      <c r="U51" s="1">
        <v>89</v>
      </c>
      <c r="V51" s="1" t="s">
        <v>29</v>
      </c>
      <c r="W51" s="1">
        <v>383</v>
      </c>
      <c r="X51" s="1">
        <v>76.599999999999994</v>
      </c>
    </row>
    <row r="52" spans="1:24" x14ac:dyDescent="0.25">
      <c r="A52" s="1">
        <v>21197872</v>
      </c>
      <c r="B52" s="1" t="s">
        <v>13</v>
      </c>
      <c r="C52" s="2" t="s">
        <v>220</v>
      </c>
      <c r="D52" s="4" t="s">
        <v>245</v>
      </c>
      <c r="E52" s="1">
        <v>184</v>
      </c>
      <c r="F52" s="1">
        <v>77</v>
      </c>
      <c r="G52" s="1" t="s">
        <v>39</v>
      </c>
      <c r="H52" s="1">
        <v>2</v>
      </c>
      <c r="I52" s="1">
        <v>89</v>
      </c>
      <c r="J52" s="1" t="s">
        <v>19</v>
      </c>
      <c r="K52" s="1">
        <v>41</v>
      </c>
      <c r="L52" s="1">
        <v>74</v>
      </c>
      <c r="M52" s="1" t="s">
        <v>29</v>
      </c>
      <c r="N52" s="1">
        <v>86</v>
      </c>
      <c r="O52" s="1">
        <v>66</v>
      </c>
      <c r="P52" s="1" t="s">
        <v>39</v>
      </c>
      <c r="Q52" s="1">
        <v>87</v>
      </c>
      <c r="R52" s="1">
        <v>76</v>
      </c>
      <c r="S52" s="1" t="s">
        <v>39</v>
      </c>
      <c r="T52" s="1">
        <v>402</v>
      </c>
      <c r="U52" s="1">
        <v>87</v>
      </c>
      <c r="V52" s="1" t="s">
        <v>39</v>
      </c>
      <c r="W52" s="1">
        <v>382</v>
      </c>
      <c r="X52" s="1">
        <v>76.400000000000006</v>
      </c>
    </row>
    <row r="53" spans="1:24" x14ac:dyDescent="0.25">
      <c r="A53" s="1">
        <v>21197818</v>
      </c>
      <c r="B53" s="1" t="s">
        <v>13</v>
      </c>
      <c r="C53" s="2" t="s">
        <v>186</v>
      </c>
      <c r="D53" s="2" t="s">
        <v>244</v>
      </c>
      <c r="E53" s="1">
        <v>184</v>
      </c>
      <c r="F53" s="1">
        <v>74</v>
      </c>
      <c r="G53" s="1" t="s">
        <v>52</v>
      </c>
      <c r="H53" s="1">
        <v>2</v>
      </c>
      <c r="I53" s="1">
        <v>88</v>
      </c>
      <c r="J53" s="1" t="s">
        <v>19</v>
      </c>
      <c r="K53" s="1">
        <v>41</v>
      </c>
      <c r="L53" s="1">
        <v>63</v>
      </c>
      <c r="M53" s="1" t="s">
        <v>39</v>
      </c>
      <c r="N53" s="1">
        <v>86</v>
      </c>
      <c r="O53" s="1">
        <v>79</v>
      </c>
      <c r="P53" s="1" t="s">
        <v>29</v>
      </c>
      <c r="Q53" s="1">
        <v>87</v>
      </c>
      <c r="R53" s="1">
        <v>77</v>
      </c>
      <c r="S53" s="1" t="s">
        <v>39</v>
      </c>
      <c r="T53" s="1">
        <v>402</v>
      </c>
      <c r="U53" s="1">
        <v>85</v>
      </c>
      <c r="V53" s="1" t="s">
        <v>52</v>
      </c>
      <c r="W53" s="1">
        <v>381</v>
      </c>
      <c r="X53" s="1">
        <v>76.2</v>
      </c>
    </row>
    <row r="54" spans="1:24" x14ac:dyDescent="0.25">
      <c r="A54" s="1">
        <v>21197816</v>
      </c>
      <c r="B54" s="1" t="s">
        <v>13</v>
      </c>
      <c r="C54" s="2" t="s">
        <v>184</v>
      </c>
      <c r="D54" s="2" t="s">
        <v>243</v>
      </c>
      <c r="E54" s="1">
        <v>184</v>
      </c>
      <c r="F54" s="1">
        <v>72</v>
      </c>
      <c r="G54" s="1" t="s">
        <v>52</v>
      </c>
      <c r="H54" s="1">
        <v>2</v>
      </c>
      <c r="I54" s="1">
        <v>71</v>
      </c>
      <c r="J54" s="1" t="s">
        <v>52</v>
      </c>
      <c r="K54" s="1">
        <v>41</v>
      </c>
      <c r="L54" s="1">
        <v>80</v>
      </c>
      <c r="M54" s="1" t="s">
        <v>19</v>
      </c>
      <c r="N54" s="1">
        <v>86</v>
      </c>
      <c r="O54" s="1">
        <v>72</v>
      </c>
      <c r="P54" s="1" t="s">
        <v>29</v>
      </c>
      <c r="Q54" s="1">
        <v>87</v>
      </c>
      <c r="R54" s="1">
        <v>83</v>
      </c>
      <c r="S54" s="1" t="s">
        <v>29</v>
      </c>
      <c r="T54" s="1">
        <v>402</v>
      </c>
      <c r="U54" s="1">
        <v>83</v>
      </c>
      <c r="V54" s="1" t="s">
        <v>52</v>
      </c>
      <c r="W54" s="1">
        <v>378</v>
      </c>
      <c r="X54" s="1">
        <v>75.599999999999994</v>
      </c>
    </row>
    <row r="55" spans="1:24" x14ac:dyDescent="0.25">
      <c r="A55" s="1">
        <v>21197875</v>
      </c>
      <c r="B55" s="1" t="s">
        <v>13</v>
      </c>
      <c r="C55" s="2" t="s">
        <v>222</v>
      </c>
      <c r="D55" s="4" t="s">
        <v>245</v>
      </c>
      <c r="E55" s="1">
        <v>184</v>
      </c>
      <c r="F55" s="1">
        <v>76</v>
      </c>
      <c r="G55" s="1" t="s">
        <v>39</v>
      </c>
      <c r="H55" s="1">
        <v>2</v>
      </c>
      <c r="I55" s="1">
        <v>79</v>
      </c>
      <c r="J55" s="1" t="s">
        <v>39</v>
      </c>
      <c r="K55" s="1">
        <v>41</v>
      </c>
      <c r="L55" s="1">
        <v>77</v>
      </c>
      <c r="M55" s="1" t="s">
        <v>29</v>
      </c>
      <c r="N55" s="1">
        <v>86</v>
      </c>
      <c r="O55" s="1">
        <v>64</v>
      </c>
      <c r="P55" s="1" t="s">
        <v>39</v>
      </c>
      <c r="Q55" s="1">
        <v>87</v>
      </c>
      <c r="R55" s="1">
        <v>79</v>
      </c>
      <c r="S55" s="1" t="s">
        <v>39</v>
      </c>
      <c r="T55" s="1">
        <v>402</v>
      </c>
      <c r="U55" s="1">
        <v>82</v>
      </c>
      <c r="V55" s="1" t="s">
        <v>52</v>
      </c>
      <c r="W55" s="1">
        <v>375</v>
      </c>
      <c r="X55" s="1">
        <v>75</v>
      </c>
    </row>
    <row r="56" spans="1:24" x14ac:dyDescent="0.25">
      <c r="A56" s="1">
        <v>21197844</v>
      </c>
      <c r="B56" s="1" t="s">
        <v>20</v>
      </c>
      <c r="C56" s="2" t="s">
        <v>200</v>
      </c>
      <c r="D56" s="2" t="s">
        <v>244</v>
      </c>
      <c r="E56" s="1">
        <v>184</v>
      </c>
      <c r="F56" s="1">
        <v>71</v>
      </c>
      <c r="G56" s="1" t="s">
        <v>52</v>
      </c>
      <c r="H56" s="1">
        <v>2</v>
      </c>
      <c r="I56" s="1">
        <v>90</v>
      </c>
      <c r="J56" s="1" t="s">
        <v>19</v>
      </c>
      <c r="K56" s="1">
        <v>41</v>
      </c>
      <c r="L56" s="1">
        <v>62</v>
      </c>
      <c r="M56" s="1" t="s">
        <v>39</v>
      </c>
      <c r="N56" s="1">
        <v>86</v>
      </c>
      <c r="O56" s="1">
        <v>73</v>
      </c>
      <c r="P56" s="1" t="s">
        <v>29</v>
      </c>
      <c r="Q56" s="1">
        <v>87</v>
      </c>
      <c r="R56" s="1">
        <v>77</v>
      </c>
      <c r="S56" s="1" t="s">
        <v>39</v>
      </c>
      <c r="T56" s="1">
        <v>402</v>
      </c>
      <c r="U56" s="1">
        <v>84</v>
      </c>
      <c r="V56" s="1" t="s">
        <v>52</v>
      </c>
      <c r="W56" s="1">
        <v>373</v>
      </c>
      <c r="X56" s="1">
        <v>74.599999999999994</v>
      </c>
    </row>
    <row r="57" spans="1:24" x14ac:dyDescent="0.25">
      <c r="A57" s="1">
        <v>21197891</v>
      </c>
      <c r="B57" s="1" t="s">
        <v>20</v>
      </c>
      <c r="C57" s="2" t="s">
        <v>96</v>
      </c>
      <c r="D57" s="2" t="s">
        <v>243</v>
      </c>
      <c r="E57" s="1">
        <v>184</v>
      </c>
      <c r="F57" s="1">
        <v>75</v>
      </c>
      <c r="G57" s="1" t="s">
        <v>52</v>
      </c>
      <c r="H57" s="1">
        <v>2</v>
      </c>
      <c r="I57" s="1">
        <v>90</v>
      </c>
      <c r="J57" s="1" t="s">
        <v>19</v>
      </c>
      <c r="K57" s="1">
        <v>241</v>
      </c>
      <c r="L57" s="1">
        <v>62</v>
      </c>
      <c r="M57" s="1" t="s">
        <v>39</v>
      </c>
      <c r="N57" s="1">
        <v>86</v>
      </c>
      <c r="O57" s="1">
        <v>74</v>
      </c>
      <c r="P57" s="1" t="s">
        <v>29</v>
      </c>
      <c r="Q57" s="1">
        <v>87</v>
      </c>
      <c r="R57" s="1">
        <v>72</v>
      </c>
      <c r="S57" s="1" t="s">
        <v>52</v>
      </c>
      <c r="T57" s="1">
        <v>402</v>
      </c>
      <c r="U57" s="1">
        <v>85</v>
      </c>
      <c r="V57" s="1" t="s">
        <v>52</v>
      </c>
      <c r="W57" s="1">
        <v>373</v>
      </c>
      <c r="X57" s="1">
        <v>74.599999999999994</v>
      </c>
    </row>
    <row r="58" spans="1:24" x14ac:dyDescent="0.25">
      <c r="A58" s="1">
        <v>21197819</v>
      </c>
      <c r="B58" s="1" t="s">
        <v>20</v>
      </c>
      <c r="C58" s="2" t="s">
        <v>97</v>
      </c>
      <c r="D58" s="2" t="s">
        <v>244</v>
      </c>
      <c r="E58" s="1">
        <v>184</v>
      </c>
      <c r="F58" s="1">
        <v>63</v>
      </c>
      <c r="G58" s="1" t="s">
        <v>59</v>
      </c>
      <c r="H58" s="1">
        <v>2</v>
      </c>
      <c r="I58" s="1">
        <v>84</v>
      </c>
      <c r="J58" s="1" t="s">
        <v>29</v>
      </c>
      <c r="K58" s="1">
        <v>41</v>
      </c>
      <c r="L58" s="1">
        <v>67</v>
      </c>
      <c r="M58" s="1" t="s">
        <v>39</v>
      </c>
      <c r="N58" s="1">
        <v>86</v>
      </c>
      <c r="O58" s="1">
        <v>80</v>
      </c>
      <c r="P58" s="1" t="s">
        <v>19</v>
      </c>
      <c r="Q58" s="1">
        <v>87</v>
      </c>
      <c r="R58" s="1">
        <v>78</v>
      </c>
      <c r="S58" s="1" t="s">
        <v>39</v>
      </c>
      <c r="T58" s="1">
        <v>402</v>
      </c>
      <c r="U58" s="1">
        <v>85</v>
      </c>
      <c r="V58" s="1" t="s">
        <v>52</v>
      </c>
      <c r="W58" s="1">
        <v>372</v>
      </c>
      <c r="X58" s="1">
        <v>74.400000000000006</v>
      </c>
    </row>
    <row r="59" spans="1:24" x14ac:dyDescent="0.25">
      <c r="A59" s="1">
        <v>21197873</v>
      </c>
      <c r="B59" s="1" t="s">
        <v>20</v>
      </c>
      <c r="C59" s="2" t="s">
        <v>98</v>
      </c>
      <c r="D59" s="4" t="s">
        <v>245</v>
      </c>
      <c r="E59" s="1">
        <v>184</v>
      </c>
      <c r="F59" s="1">
        <v>77</v>
      </c>
      <c r="G59" s="1" t="s">
        <v>39</v>
      </c>
      <c r="H59" s="1">
        <v>2</v>
      </c>
      <c r="I59" s="1">
        <v>87</v>
      </c>
      <c r="J59" s="1" t="s">
        <v>19</v>
      </c>
      <c r="K59" s="1">
        <v>41</v>
      </c>
      <c r="L59" s="1">
        <v>68</v>
      </c>
      <c r="M59" s="1" t="s">
        <v>39</v>
      </c>
      <c r="N59" s="1">
        <v>86</v>
      </c>
      <c r="O59" s="1">
        <v>62</v>
      </c>
      <c r="P59" s="1" t="s">
        <v>39</v>
      </c>
      <c r="Q59" s="1">
        <v>87</v>
      </c>
      <c r="R59" s="1">
        <v>78</v>
      </c>
      <c r="S59" s="1" t="s">
        <v>39</v>
      </c>
      <c r="T59" s="1">
        <v>402</v>
      </c>
      <c r="U59" s="1">
        <v>87</v>
      </c>
      <c r="V59" s="1" t="s">
        <v>39</v>
      </c>
      <c r="W59" s="1">
        <v>372</v>
      </c>
      <c r="X59" s="1">
        <v>74.400000000000006</v>
      </c>
    </row>
    <row r="60" spans="1:24" x14ac:dyDescent="0.25">
      <c r="A60" s="1">
        <v>21197820</v>
      </c>
      <c r="B60" s="1" t="s">
        <v>13</v>
      </c>
      <c r="C60" s="2" t="s">
        <v>187</v>
      </c>
      <c r="D60" s="2" t="s">
        <v>244</v>
      </c>
      <c r="E60" s="1">
        <v>184</v>
      </c>
      <c r="F60" s="1">
        <v>70</v>
      </c>
      <c r="G60" s="1" t="s">
        <v>52</v>
      </c>
      <c r="H60" s="1">
        <v>2</v>
      </c>
      <c r="I60" s="1">
        <v>85</v>
      </c>
      <c r="J60" s="1" t="s">
        <v>29</v>
      </c>
      <c r="K60" s="1">
        <v>41</v>
      </c>
      <c r="L60" s="1">
        <v>76</v>
      </c>
      <c r="M60" s="1" t="s">
        <v>29</v>
      </c>
      <c r="N60" s="1">
        <v>86</v>
      </c>
      <c r="O60" s="1">
        <v>68</v>
      </c>
      <c r="P60" s="1" t="s">
        <v>39</v>
      </c>
      <c r="Q60" s="1">
        <v>87</v>
      </c>
      <c r="R60" s="1">
        <v>71</v>
      </c>
      <c r="S60" s="1" t="s">
        <v>52</v>
      </c>
      <c r="T60" s="1">
        <v>402</v>
      </c>
      <c r="U60" s="1">
        <v>83</v>
      </c>
      <c r="V60" s="1" t="s">
        <v>52</v>
      </c>
      <c r="W60" s="1">
        <v>370</v>
      </c>
      <c r="X60" s="1">
        <v>74</v>
      </c>
    </row>
    <row r="61" spans="1:24" x14ac:dyDescent="0.25">
      <c r="A61" s="1">
        <v>21197809</v>
      </c>
      <c r="B61" s="1" t="s">
        <v>13</v>
      </c>
      <c r="C61" s="2" t="s">
        <v>179</v>
      </c>
      <c r="D61" s="2" t="s">
        <v>243</v>
      </c>
      <c r="E61" s="1">
        <v>184</v>
      </c>
      <c r="F61" s="1">
        <v>74</v>
      </c>
      <c r="G61" s="1" t="s">
        <v>52</v>
      </c>
      <c r="H61" s="1">
        <v>2</v>
      </c>
      <c r="I61" s="1">
        <v>78</v>
      </c>
      <c r="J61" s="1" t="s">
        <v>39</v>
      </c>
      <c r="K61" s="1">
        <v>41</v>
      </c>
      <c r="L61" s="1">
        <v>68</v>
      </c>
      <c r="M61" s="1" t="s">
        <v>39</v>
      </c>
      <c r="N61" s="1">
        <v>86</v>
      </c>
      <c r="O61" s="1">
        <v>71</v>
      </c>
      <c r="P61" s="1" t="s">
        <v>29</v>
      </c>
      <c r="Q61" s="1">
        <v>87</v>
      </c>
      <c r="R61" s="1">
        <v>78</v>
      </c>
      <c r="S61" s="1" t="s">
        <v>39</v>
      </c>
      <c r="T61" s="1">
        <v>402</v>
      </c>
      <c r="U61" s="1">
        <v>83</v>
      </c>
      <c r="V61" s="1" t="s">
        <v>52</v>
      </c>
      <c r="W61" s="1">
        <v>369</v>
      </c>
      <c r="X61" s="1">
        <v>73.8</v>
      </c>
    </row>
    <row r="62" spans="1:24" x14ac:dyDescent="0.25">
      <c r="A62" s="1">
        <v>21197812</v>
      </c>
      <c r="B62" s="1" t="s">
        <v>20</v>
      </c>
      <c r="C62" s="2" t="s">
        <v>100</v>
      </c>
      <c r="D62" s="2" t="s">
        <v>243</v>
      </c>
      <c r="E62" s="1">
        <v>184</v>
      </c>
      <c r="F62" s="1">
        <v>71</v>
      </c>
      <c r="G62" s="1" t="s">
        <v>52</v>
      </c>
      <c r="H62" s="1">
        <v>2</v>
      </c>
      <c r="I62" s="1">
        <v>84</v>
      </c>
      <c r="J62" s="1" t="s">
        <v>29</v>
      </c>
      <c r="K62" s="1">
        <v>41</v>
      </c>
      <c r="L62" s="1">
        <v>67</v>
      </c>
      <c r="M62" s="1" t="s">
        <v>39</v>
      </c>
      <c r="N62" s="1">
        <v>86</v>
      </c>
      <c r="O62" s="1">
        <v>75</v>
      </c>
      <c r="P62" s="1" t="s">
        <v>29</v>
      </c>
      <c r="Q62" s="1">
        <v>87</v>
      </c>
      <c r="R62" s="1">
        <v>70</v>
      </c>
      <c r="S62" s="1" t="s">
        <v>52</v>
      </c>
      <c r="T62" s="1">
        <v>402</v>
      </c>
      <c r="U62" s="1">
        <v>84</v>
      </c>
      <c r="V62" s="1" t="s">
        <v>52</v>
      </c>
      <c r="W62" s="1">
        <v>367</v>
      </c>
      <c r="X62" s="1">
        <v>73.400000000000006</v>
      </c>
    </row>
    <row r="63" spans="1:24" x14ac:dyDescent="0.25">
      <c r="A63" s="1">
        <v>21197910</v>
      </c>
      <c r="B63" s="1" t="s">
        <v>20</v>
      </c>
      <c r="C63" s="2" t="s">
        <v>101</v>
      </c>
      <c r="D63" s="4" t="s">
        <v>245</v>
      </c>
      <c r="E63" s="1">
        <v>184</v>
      </c>
      <c r="F63" s="1">
        <v>78</v>
      </c>
      <c r="G63" s="1" t="s">
        <v>39</v>
      </c>
      <c r="H63" s="1">
        <v>2</v>
      </c>
      <c r="I63" s="1">
        <v>96</v>
      </c>
      <c r="J63" s="1" t="s">
        <v>16</v>
      </c>
      <c r="K63" s="1">
        <v>241</v>
      </c>
      <c r="L63" s="1">
        <v>56</v>
      </c>
      <c r="M63" s="1" t="s">
        <v>52</v>
      </c>
      <c r="N63" s="1">
        <v>86</v>
      </c>
      <c r="O63" s="1">
        <v>58</v>
      </c>
      <c r="P63" s="1" t="s">
        <v>52</v>
      </c>
      <c r="Q63" s="1">
        <v>87</v>
      </c>
      <c r="R63" s="1">
        <v>79</v>
      </c>
      <c r="S63" s="1" t="s">
        <v>39</v>
      </c>
      <c r="T63" s="1">
        <v>402</v>
      </c>
      <c r="U63" s="1">
        <v>89</v>
      </c>
      <c r="V63" s="1" t="s">
        <v>29</v>
      </c>
      <c r="W63" s="1">
        <v>367</v>
      </c>
      <c r="X63" s="1">
        <v>73.400000000000006</v>
      </c>
    </row>
    <row r="64" spans="1:24" x14ac:dyDescent="0.25">
      <c r="A64" s="1">
        <v>21197860</v>
      </c>
      <c r="B64" s="1" t="s">
        <v>13</v>
      </c>
      <c r="C64" s="2" t="s">
        <v>102</v>
      </c>
      <c r="D64" s="4" t="s">
        <v>245</v>
      </c>
      <c r="E64" s="1">
        <v>184</v>
      </c>
      <c r="F64" s="1">
        <v>66</v>
      </c>
      <c r="G64" s="1" t="s">
        <v>59</v>
      </c>
      <c r="H64" s="1">
        <v>2</v>
      </c>
      <c r="I64" s="1">
        <v>76</v>
      </c>
      <c r="J64" s="1" t="s">
        <v>39</v>
      </c>
      <c r="K64" s="1">
        <v>41</v>
      </c>
      <c r="L64" s="1">
        <v>81</v>
      </c>
      <c r="M64" s="1" t="s">
        <v>19</v>
      </c>
      <c r="N64" s="1">
        <v>86</v>
      </c>
      <c r="O64" s="1">
        <v>71</v>
      </c>
      <c r="P64" s="1" t="s">
        <v>29</v>
      </c>
      <c r="Q64" s="1">
        <v>87</v>
      </c>
      <c r="R64" s="1">
        <v>70</v>
      </c>
      <c r="S64" s="1" t="s">
        <v>52</v>
      </c>
      <c r="T64" s="1">
        <v>402</v>
      </c>
      <c r="U64" s="1">
        <v>84</v>
      </c>
      <c r="V64" s="1" t="s">
        <v>52</v>
      </c>
      <c r="W64" s="1">
        <v>364</v>
      </c>
      <c r="X64" s="1">
        <v>72.8</v>
      </c>
    </row>
    <row r="65" spans="1:24" x14ac:dyDescent="0.25">
      <c r="A65" s="1">
        <v>21197849</v>
      </c>
      <c r="B65" s="1" t="s">
        <v>13</v>
      </c>
      <c r="C65" s="2" t="s">
        <v>17</v>
      </c>
      <c r="D65" s="4" t="s">
        <v>245</v>
      </c>
      <c r="E65" s="1">
        <v>184</v>
      </c>
      <c r="F65" s="1">
        <v>59</v>
      </c>
      <c r="G65" s="1" t="s">
        <v>103</v>
      </c>
      <c r="H65" s="1">
        <v>2</v>
      </c>
      <c r="I65" s="1">
        <v>78</v>
      </c>
      <c r="J65" s="1" t="s">
        <v>39</v>
      </c>
      <c r="K65" s="1">
        <v>41</v>
      </c>
      <c r="L65" s="1">
        <v>84</v>
      </c>
      <c r="M65" s="1" t="s">
        <v>19</v>
      </c>
      <c r="N65" s="1">
        <v>86</v>
      </c>
      <c r="O65" s="1">
        <v>66</v>
      </c>
      <c r="P65" s="1" t="s">
        <v>39</v>
      </c>
      <c r="Q65" s="1">
        <v>87</v>
      </c>
      <c r="R65" s="1">
        <v>76</v>
      </c>
      <c r="S65" s="1" t="s">
        <v>39</v>
      </c>
      <c r="T65" s="1">
        <v>402</v>
      </c>
      <c r="U65" s="1">
        <v>84</v>
      </c>
      <c r="V65" s="1" t="s">
        <v>52</v>
      </c>
      <c r="W65" s="1">
        <v>363</v>
      </c>
      <c r="X65" s="1">
        <v>72.599999999999994</v>
      </c>
    </row>
    <row r="66" spans="1:24" x14ac:dyDescent="0.25">
      <c r="A66" s="1">
        <v>21197826</v>
      </c>
      <c r="B66" s="1" t="s">
        <v>13</v>
      </c>
      <c r="C66" s="2" t="s">
        <v>104</v>
      </c>
      <c r="D66" s="2" t="s">
        <v>244</v>
      </c>
      <c r="E66" s="1">
        <v>184</v>
      </c>
      <c r="F66" s="1">
        <v>78</v>
      </c>
      <c r="G66" s="1" t="s">
        <v>39</v>
      </c>
      <c r="H66" s="1">
        <v>2</v>
      </c>
      <c r="I66" s="1">
        <v>82</v>
      </c>
      <c r="J66" s="1" t="s">
        <v>29</v>
      </c>
      <c r="K66" s="1">
        <v>41</v>
      </c>
      <c r="L66" s="1">
        <v>51</v>
      </c>
      <c r="M66" s="1" t="s">
        <v>59</v>
      </c>
      <c r="N66" s="1">
        <v>86</v>
      </c>
      <c r="O66" s="1">
        <v>75</v>
      </c>
      <c r="P66" s="1" t="s">
        <v>29</v>
      </c>
      <c r="Q66" s="1">
        <v>87</v>
      </c>
      <c r="R66" s="1">
        <v>76</v>
      </c>
      <c r="S66" s="1" t="s">
        <v>39</v>
      </c>
      <c r="T66" s="1">
        <v>402</v>
      </c>
      <c r="U66" s="1">
        <v>86</v>
      </c>
      <c r="V66" s="1" t="s">
        <v>39</v>
      </c>
      <c r="W66" s="1">
        <v>362</v>
      </c>
      <c r="X66" s="1">
        <v>72.400000000000006</v>
      </c>
    </row>
    <row r="67" spans="1:24" x14ac:dyDescent="0.25">
      <c r="A67" s="1">
        <v>21197912</v>
      </c>
      <c r="B67" s="1" t="s">
        <v>20</v>
      </c>
      <c r="C67" s="2" t="s">
        <v>241</v>
      </c>
      <c r="D67" s="2" t="s">
        <v>243</v>
      </c>
      <c r="E67" s="1">
        <v>184</v>
      </c>
      <c r="F67" s="1">
        <v>72</v>
      </c>
      <c r="G67" s="1" t="s">
        <v>52</v>
      </c>
      <c r="H67" s="1">
        <v>2</v>
      </c>
      <c r="I67" s="1">
        <v>90</v>
      </c>
      <c r="J67" s="1" t="s">
        <v>19</v>
      </c>
      <c r="K67" s="1">
        <v>241</v>
      </c>
      <c r="L67" s="1">
        <v>51</v>
      </c>
      <c r="M67" s="1" t="s">
        <v>59</v>
      </c>
      <c r="N67" s="1">
        <v>86</v>
      </c>
      <c r="O67" s="1">
        <v>71</v>
      </c>
      <c r="P67" s="1" t="s">
        <v>29</v>
      </c>
      <c r="Q67" s="1">
        <v>87</v>
      </c>
      <c r="R67" s="1">
        <v>77</v>
      </c>
      <c r="S67" s="1" t="s">
        <v>39</v>
      </c>
      <c r="T67" s="1">
        <v>402</v>
      </c>
      <c r="U67" s="1">
        <v>84</v>
      </c>
      <c r="V67" s="1" t="s">
        <v>52</v>
      </c>
      <c r="W67" s="1">
        <v>361</v>
      </c>
      <c r="X67" s="1">
        <v>72.2</v>
      </c>
    </row>
    <row r="68" spans="1:24" x14ac:dyDescent="0.25">
      <c r="A68" s="1">
        <v>21197814</v>
      </c>
      <c r="B68" s="1" t="s">
        <v>13</v>
      </c>
      <c r="C68" s="2" t="s">
        <v>182</v>
      </c>
      <c r="D68" s="2" t="s">
        <v>243</v>
      </c>
      <c r="E68" s="1">
        <v>184</v>
      </c>
      <c r="F68" s="1">
        <v>65</v>
      </c>
      <c r="G68" s="1" t="s">
        <v>59</v>
      </c>
      <c r="H68" s="1">
        <v>2</v>
      </c>
      <c r="I68" s="1">
        <v>82</v>
      </c>
      <c r="J68" s="1" t="s">
        <v>29</v>
      </c>
      <c r="K68" s="1">
        <v>41</v>
      </c>
      <c r="L68" s="1">
        <v>68</v>
      </c>
      <c r="M68" s="1" t="s">
        <v>39</v>
      </c>
      <c r="N68" s="1">
        <v>86</v>
      </c>
      <c r="O68" s="1">
        <v>72</v>
      </c>
      <c r="P68" s="1" t="s">
        <v>29</v>
      </c>
      <c r="Q68" s="1">
        <v>87</v>
      </c>
      <c r="R68" s="1">
        <v>73</v>
      </c>
      <c r="S68" s="1" t="s">
        <v>52</v>
      </c>
      <c r="T68" s="1">
        <v>402</v>
      </c>
      <c r="U68" s="1">
        <v>81</v>
      </c>
      <c r="V68" s="1" t="s">
        <v>59</v>
      </c>
      <c r="W68" s="1">
        <v>360</v>
      </c>
      <c r="X68" s="1">
        <v>72</v>
      </c>
    </row>
    <row r="69" spans="1:24" x14ac:dyDescent="0.25">
      <c r="A69" s="1">
        <v>21197833</v>
      </c>
      <c r="B69" s="1" t="s">
        <v>20</v>
      </c>
      <c r="C69" s="2" t="s">
        <v>195</v>
      </c>
      <c r="D69" s="2" t="s">
        <v>244</v>
      </c>
      <c r="E69" s="1">
        <v>184</v>
      </c>
      <c r="F69" s="1">
        <v>66</v>
      </c>
      <c r="G69" s="1" t="s">
        <v>59</v>
      </c>
      <c r="H69" s="1">
        <v>2</v>
      </c>
      <c r="I69" s="1">
        <v>81</v>
      </c>
      <c r="J69" s="1" t="s">
        <v>29</v>
      </c>
      <c r="K69" s="1">
        <v>41</v>
      </c>
      <c r="L69" s="1">
        <v>61</v>
      </c>
      <c r="M69" s="1" t="s">
        <v>39</v>
      </c>
      <c r="N69" s="1">
        <v>86</v>
      </c>
      <c r="O69" s="1">
        <v>74</v>
      </c>
      <c r="P69" s="1" t="s">
        <v>29</v>
      </c>
      <c r="Q69" s="1">
        <v>87</v>
      </c>
      <c r="R69" s="1">
        <v>77</v>
      </c>
      <c r="S69" s="1" t="s">
        <v>39</v>
      </c>
      <c r="T69" s="1">
        <v>402</v>
      </c>
      <c r="U69" s="1">
        <v>82</v>
      </c>
      <c r="V69" s="1" t="s">
        <v>52</v>
      </c>
      <c r="W69" s="1">
        <v>359</v>
      </c>
      <c r="X69" s="1">
        <v>71.8</v>
      </c>
    </row>
    <row r="70" spans="1:24" x14ac:dyDescent="0.25">
      <c r="A70" s="1">
        <v>21197851</v>
      </c>
      <c r="B70" s="1" t="s">
        <v>20</v>
      </c>
      <c r="C70" s="2" t="s">
        <v>204</v>
      </c>
      <c r="D70" s="4" t="s">
        <v>245</v>
      </c>
      <c r="E70" s="1">
        <v>184</v>
      </c>
      <c r="F70" s="1">
        <v>72</v>
      </c>
      <c r="G70" s="1" t="s">
        <v>52</v>
      </c>
      <c r="H70" s="1">
        <v>2</v>
      </c>
      <c r="I70" s="1">
        <v>85</v>
      </c>
      <c r="J70" s="1" t="s">
        <v>29</v>
      </c>
      <c r="K70" s="1">
        <v>41</v>
      </c>
      <c r="L70" s="1">
        <v>49</v>
      </c>
      <c r="M70" s="1" t="s">
        <v>59</v>
      </c>
      <c r="N70" s="1">
        <v>86</v>
      </c>
      <c r="O70" s="1">
        <v>73</v>
      </c>
      <c r="P70" s="1" t="s">
        <v>29</v>
      </c>
      <c r="Q70" s="1">
        <v>87</v>
      </c>
      <c r="R70" s="1">
        <v>78</v>
      </c>
      <c r="S70" s="1" t="s">
        <v>39</v>
      </c>
      <c r="T70" s="1">
        <v>402</v>
      </c>
      <c r="U70" s="1">
        <v>84</v>
      </c>
      <c r="V70" s="1" t="s">
        <v>52</v>
      </c>
      <c r="W70" s="1">
        <v>357</v>
      </c>
      <c r="X70" s="1">
        <v>71.400000000000006</v>
      </c>
    </row>
    <row r="71" spans="1:24" x14ac:dyDescent="0.25">
      <c r="A71" s="1">
        <v>21197792</v>
      </c>
      <c r="B71" s="1" t="s">
        <v>13</v>
      </c>
      <c r="C71" s="2" t="s">
        <v>165</v>
      </c>
      <c r="D71" s="2" t="s">
        <v>243</v>
      </c>
      <c r="E71" s="1">
        <v>184</v>
      </c>
      <c r="F71" s="1">
        <v>68</v>
      </c>
      <c r="G71" s="1" t="s">
        <v>59</v>
      </c>
      <c r="H71" s="1">
        <v>2</v>
      </c>
      <c r="I71" s="1">
        <v>78</v>
      </c>
      <c r="J71" s="1" t="s">
        <v>39</v>
      </c>
      <c r="K71" s="1">
        <v>41</v>
      </c>
      <c r="L71" s="1">
        <v>67</v>
      </c>
      <c r="M71" s="1" t="s">
        <v>39</v>
      </c>
      <c r="N71" s="1">
        <v>86</v>
      </c>
      <c r="O71" s="1">
        <v>72</v>
      </c>
      <c r="P71" s="1" t="s">
        <v>29</v>
      </c>
      <c r="Q71" s="1">
        <v>87</v>
      </c>
      <c r="R71" s="1">
        <v>69</v>
      </c>
      <c r="S71" s="1" t="s">
        <v>52</v>
      </c>
      <c r="T71" s="1">
        <v>402</v>
      </c>
      <c r="U71" s="1">
        <v>82</v>
      </c>
      <c r="V71" s="1" t="s">
        <v>52</v>
      </c>
      <c r="W71" s="1">
        <v>354</v>
      </c>
      <c r="X71" s="1">
        <v>70.8</v>
      </c>
    </row>
    <row r="72" spans="1:24" x14ac:dyDescent="0.25">
      <c r="A72" s="1">
        <v>21197907</v>
      </c>
      <c r="B72" s="1" t="s">
        <v>20</v>
      </c>
      <c r="C72" s="2" t="s">
        <v>112</v>
      </c>
      <c r="D72" s="4" t="s">
        <v>245</v>
      </c>
      <c r="E72" s="1">
        <v>184</v>
      </c>
      <c r="F72" s="1">
        <v>68</v>
      </c>
      <c r="G72" s="1" t="s">
        <v>59</v>
      </c>
      <c r="H72" s="1">
        <v>2</v>
      </c>
      <c r="I72" s="1">
        <v>83</v>
      </c>
      <c r="J72" s="1" t="s">
        <v>29</v>
      </c>
      <c r="K72" s="1">
        <v>241</v>
      </c>
      <c r="L72" s="1">
        <v>75</v>
      </c>
      <c r="M72" s="1" t="s">
        <v>29</v>
      </c>
      <c r="N72" s="1">
        <v>86</v>
      </c>
      <c r="O72" s="1">
        <v>59</v>
      </c>
      <c r="P72" s="1" t="s">
        <v>52</v>
      </c>
      <c r="Q72" s="1">
        <v>87</v>
      </c>
      <c r="R72" s="1">
        <v>69</v>
      </c>
      <c r="S72" s="1" t="s">
        <v>52</v>
      </c>
      <c r="T72" s="1">
        <v>402</v>
      </c>
      <c r="U72" s="1">
        <v>83</v>
      </c>
      <c r="V72" s="1" t="s">
        <v>52</v>
      </c>
      <c r="W72" s="1">
        <v>354</v>
      </c>
      <c r="X72" s="1">
        <v>70.8</v>
      </c>
    </row>
    <row r="73" spans="1:24" x14ac:dyDescent="0.25">
      <c r="A73" s="1">
        <v>21197858</v>
      </c>
      <c r="B73" s="1" t="s">
        <v>20</v>
      </c>
      <c r="C73" s="2" t="s">
        <v>36</v>
      </c>
      <c r="D73" s="4" t="s">
        <v>245</v>
      </c>
      <c r="E73" s="1">
        <v>184</v>
      </c>
      <c r="F73" s="1">
        <v>72</v>
      </c>
      <c r="G73" s="1" t="s">
        <v>52</v>
      </c>
      <c r="H73" s="1">
        <v>2</v>
      </c>
      <c r="I73" s="1">
        <v>82</v>
      </c>
      <c r="J73" s="1" t="s">
        <v>29</v>
      </c>
      <c r="K73" s="1">
        <v>41</v>
      </c>
      <c r="L73" s="1">
        <v>54</v>
      </c>
      <c r="M73" s="1" t="s">
        <v>52</v>
      </c>
      <c r="N73" s="1">
        <v>86</v>
      </c>
      <c r="O73" s="1">
        <v>64</v>
      </c>
      <c r="P73" s="1" t="s">
        <v>39</v>
      </c>
      <c r="Q73" s="1">
        <v>87</v>
      </c>
      <c r="R73" s="1">
        <v>81</v>
      </c>
      <c r="S73" s="1" t="s">
        <v>39</v>
      </c>
      <c r="T73" s="1">
        <v>402</v>
      </c>
      <c r="U73" s="1">
        <v>84</v>
      </c>
      <c r="V73" s="1" t="s">
        <v>52</v>
      </c>
      <c r="W73" s="1">
        <v>353</v>
      </c>
      <c r="X73" s="1">
        <v>70.599999999999994</v>
      </c>
    </row>
    <row r="74" spans="1:24" x14ac:dyDescent="0.25">
      <c r="A74" s="1">
        <v>21197797</v>
      </c>
      <c r="B74" s="1" t="s">
        <v>13</v>
      </c>
      <c r="C74" s="2" t="s">
        <v>169</v>
      </c>
      <c r="D74" s="2" t="s">
        <v>243</v>
      </c>
      <c r="E74" s="1">
        <v>184</v>
      </c>
      <c r="F74" s="1">
        <v>71</v>
      </c>
      <c r="G74" s="1" t="s">
        <v>52</v>
      </c>
      <c r="H74" s="1">
        <v>2</v>
      </c>
      <c r="I74" s="1">
        <v>68</v>
      </c>
      <c r="J74" s="1" t="s">
        <v>59</v>
      </c>
      <c r="K74" s="1">
        <v>41</v>
      </c>
      <c r="L74" s="1">
        <v>69</v>
      </c>
      <c r="M74" s="1" t="s">
        <v>39</v>
      </c>
      <c r="N74" s="1">
        <v>86</v>
      </c>
      <c r="O74" s="1">
        <v>68</v>
      </c>
      <c r="P74" s="1" t="s">
        <v>39</v>
      </c>
      <c r="Q74" s="1">
        <v>87</v>
      </c>
      <c r="R74" s="1">
        <v>75</v>
      </c>
      <c r="S74" s="1" t="s">
        <v>39</v>
      </c>
      <c r="T74" s="1">
        <v>402</v>
      </c>
      <c r="U74" s="1">
        <v>79</v>
      </c>
      <c r="V74" s="1" t="s">
        <v>59</v>
      </c>
      <c r="W74" s="1">
        <v>351</v>
      </c>
      <c r="X74" s="1">
        <v>70.2</v>
      </c>
    </row>
    <row r="75" spans="1:24" x14ac:dyDescent="0.25">
      <c r="A75" s="1">
        <v>21197898</v>
      </c>
      <c r="B75" s="1" t="s">
        <v>20</v>
      </c>
      <c r="C75" s="2" t="s">
        <v>233</v>
      </c>
      <c r="D75" s="2" t="s">
        <v>244</v>
      </c>
      <c r="E75" s="1">
        <v>184</v>
      </c>
      <c r="F75" s="1">
        <v>64</v>
      </c>
      <c r="G75" s="1" t="s">
        <v>59</v>
      </c>
      <c r="H75" s="1">
        <v>2</v>
      </c>
      <c r="I75" s="1">
        <v>81</v>
      </c>
      <c r="J75" s="1" t="s">
        <v>29</v>
      </c>
      <c r="K75" s="1">
        <v>241</v>
      </c>
      <c r="L75" s="1">
        <v>64</v>
      </c>
      <c r="M75" s="1" t="s">
        <v>39</v>
      </c>
      <c r="N75" s="1">
        <v>86</v>
      </c>
      <c r="O75" s="1">
        <v>70</v>
      </c>
      <c r="P75" s="1" t="s">
        <v>29</v>
      </c>
      <c r="Q75" s="1">
        <v>87</v>
      </c>
      <c r="R75" s="1">
        <v>68</v>
      </c>
      <c r="S75" s="1" t="s">
        <v>52</v>
      </c>
      <c r="T75" s="1">
        <v>402</v>
      </c>
      <c r="U75" s="1">
        <v>78</v>
      </c>
      <c r="V75" s="1" t="s">
        <v>59</v>
      </c>
      <c r="W75" s="1">
        <v>347</v>
      </c>
      <c r="X75" s="1">
        <v>69.400000000000006</v>
      </c>
    </row>
    <row r="76" spans="1:24" x14ac:dyDescent="0.25">
      <c r="A76" s="1">
        <v>21197804</v>
      </c>
      <c r="B76" s="1" t="s">
        <v>20</v>
      </c>
      <c r="C76" s="2" t="s">
        <v>175</v>
      </c>
      <c r="D76" s="2" t="s">
        <v>243</v>
      </c>
      <c r="E76" s="1">
        <v>184</v>
      </c>
      <c r="F76" s="1">
        <v>61</v>
      </c>
      <c r="G76" s="1" t="s">
        <v>103</v>
      </c>
      <c r="H76" s="1">
        <v>2</v>
      </c>
      <c r="I76" s="1">
        <v>84</v>
      </c>
      <c r="J76" s="1" t="s">
        <v>29</v>
      </c>
      <c r="K76" s="1">
        <v>41</v>
      </c>
      <c r="L76" s="1">
        <v>55</v>
      </c>
      <c r="M76" s="1" t="s">
        <v>52</v>
      </c>
      <c r="N76" s="1">
        <v>86</v>
      </c>
      <c r="O76" s="1">
        <v>79</v>
      </c>
      <c r="P76" s="1" t="s">
        <v>29</v>
      </c>
      <c r="Q76" s="1">
        <v>87</v>
      </c>
      <c r="R76" s="1">
        <v>66</v>
      </c>
      <c r="S76" s="1" t="s">
        <v>59</v>
      </c>
      <c r="T76" s="1">
        <v>402</v>
      </c>
      <c r="U76" s="1">
        <v>82</v>
      </c>
      <c r="V76" s="1" t="s">
        <v>52</v>
      </c>
      <c r="W76" s="1">
        <v>345</v>
      </c>
      <c r="X76" s="1">
        <v>69</v>
      </c>
    </row>
    <row r="77" spans="1:24" x14ac:dyDescent="0.25">
      <c r="A77" s="1">
        <v>21197841</v>
      </c>
      <c r="B77" s="1" t="s">
        <v>13</v>
      </c>
      <c r="C77" s="2" t="s">
        <v>198</v>
      </c>
      <c r="D77" s="2" t="s">
        <v>244</v>
      </c>
      <c r="E77" s="1">
        <v>184</v>
      </c>
      <c r="F77" s="1">
        <v>61</v>
      </c>
      <c r="G77" s="1" t="s">
        <v>103</v>
      </c>
      <c r="H77" s="1">
        <v>2</v>
      </c>
      <c r="I77" s="1">
        <v>78</v>
      </c>
      <c r="J77" s="1" t="s">
        <v>39</v>
      </c>
      <c r="K77" s="1">
        <v>41</v>
      </c>
      <c r="L77" s="1">
        <v>70</v>
      </c>
      <c r="M77" s="1" t="s">
        <v>29</v>
      </c>
      <c r="N77" s="1">
        <v>86</v>
      </c>
      <c r="O77" s="1">
        <v>60</v>
      </c>
      <c r="P77" s="1" t="s">
        <v>52</v>
      </c>
      <c r="Q77" s="1">
        <v>87</v>
      </c>
      <c r="R77" s="1">
        <v>75</v>
      </c>
      <c r="S77" s="1" t="s">
        <v>39</v>
      </c>
      <c r="T77" s="1">
        <v>402</v>
      </c>
      <c r="U77" s="1">
        <v>80</v>
      </c>
      <c r="V77" s="1" t="s">
        <v>59</v>
      </c>
      <c r="W77" s="1">
        <v>344</v>
      </c>
      <c r="X77" s="1">
        <v>68.8</v>
      </c>
    </row>
    <row r="78" spans="1:24" x14ac:dyDescent="0.25">
      <c r="A78" s="1">
        <v>21197877</v>
      </c>
      <c r="B78" s="1" t="s">
        <v>13</v>
      </c>
      <c r="C78" s="2" t="s">
        <v>118</v>
      </c>
      <c r="D78" s="4" t="s">
        <v>245</v>
      </c>
      <c r="E78" s="1">
        <v>184</v>
      </c>
      <c r="F78" s="1">
        <v>70</v>
      </c>
      <c r="G78" s="1" t="s">
        <v>52</v>
      </c>
      <c r="H78" s="1">
        <v>2</v>
      </c>
      <c r="I78" s="1">
        <v>77</v>
      </c>
      <c r="J78" s="1" t="s">
        <v>39</v>
      </c>
      <c r="K78" s="1">
        <v>41</v>
      </c>
      <c r="L78" s="1">
        <v>59</v>
      </c>
      <c r="M78" s="1" t="s">
        <v>52</v>
      </c>
      <c r="N78" s="1">
        <v>86</v>
      </c>
      <c r="O78" s="1">
        <v>62</v>
      </c>
      <c r="P78" s="1" t="s">
        <v>39</v>
      </c>
      <c r="Q78" s="1">
        <v>87</v>
      </c>
      <c r="R78" s="1">
        <v>76</v>
      </c>
      <c r="S78" s="1" t="s">
        <v>39</v>
      </c>
      <c r="T78" s="1">
        <v>402</v>
      </c>
      <c r="U78" s="1">
        <v>76</v>
      </c>
      <c r="V78" s="1" t="s">
        <v>103</v>
      </c>
      <c r="W78" s="1">
        <v>344</v>
      </c>
      <c r="X78" s="1">
        <v>68.8</v>
      </c>
    </row>
    <row r="79" spans="1:24" x14ac:dyDescent="0.25">
      <c r="A79" s="1">
        <v>21197843</v>
      </c>
      <c r="B79" s="1" t="s">
        <v>20</v>
      </c>
      <c r="C79" s="2" t="s">
        <v>119</v>
      </c>
      <c r="D79" s="2" t="s">
        <v>244</v>
      </c>
      <c r="E79" s="1">
        <v>184</v>
      </c>
      <c r="F79" s="1">
        <v>56</v>
      </c>
      <c r="G79" s="1" t="s">
        <v>103</v>
      </c>
      <c r="H79" s="1">
        <v>2</v>
      </c>
      <c r="I79" s="1">
        <v>81</v>
      </c>
      <c r="J79" s="1" t="s">
        <v>29</v>
      </c>
      <c r="K79" s="1">
        <v>41</v>
      </c>
      <c r="L79" s="1">
        <v>60</v>
      </c>
      <c r="M79" s="1" t="s">
        <v>39</v>
      </c>
      <c r="N79" s="1">
        <v>86</v>
      </c>
      <c r="O79" s="1">
        <v>69</v>
      </c>
      <c r="P79" s="1" t="s">
        <v>39</v>
      </c>
      <c r="Q79" s="1">
        <v>87</v>
      </c>
      <c r="R79" s="1">
        <v>76</v>
      </c>
      <c r="S79" s="1" t="s">
        <v>39</v>
      </c>
      <c r="T79" s="1">
        <v>402</v>
      </c>
      <c r="U79" s="1">
        <v>80</v>
      </c>
      <c r="V79" s="1" t="s">
        <v>59</v>
      </c>
      <c r="W79" s="1">
        <v>342</v>
      </c>
      <c r="X79" s="1">
        <v>68.400000000000006</v>
      </c>
    </row>
    <row r="80" spans="1:24" x14ac:dyDescent="0.25">
      <c r="A80" s="1">
        <v>21197899</v>
      </c>
      <c r="B80" s="1" t="s">
        <v>13</v>
      </c>
      <c r="C80" s="2" t="s">
        <v>234</v>
      </c>
      <c r="D80" s="2" t="s">
        <v>244</v>
      </c>
      <c r="E80" s="1">
        <v>184</v>
      </c>
      <c r="F80" s="1">
        <v>64</v>
      </c>
      <c r="G80" s="1" t="s">
        <v>59</v>
      </c>
      <c r="H80" s="1">
        <v>2</v>
      </c>
      <c r="I80" s="1">
        <v>73</v>
      </c>
      <c r="J80" s="1" t="s">
        <v>52</v>
      </c>
      <c r="K80" s="1">
        <v>241</v>
      </c>
      <c r="L80" s="1">
        <v>77</v>
      </c>
      <c r="M80" s="1" t="s">
        <v>29</v>
      </c>
      <c r="N80" s="1">
        <v>86</v>
      </c>
      <c r="O80" s="1">
        <v>59</v>
      </c>
      <c r="P80" s="1" t="s">
        <v>52</v>
      </c>
      <c r="Q80" s="1">
        <v>87</v>
      </c>
      <c r="R80" s="1">
        <v>68</v>
      </c>
      <c r="S80" s="1" t="s">
        <v>52</v>
      </c>
      <c r="T80" s="1">
        <v>402</v>
      </c>
      <c r="U80" s="1">
        <v>78</v>
      </c>
      <c r="V80" s="1" t="s">
        <v>59</v>
      </c>
      <c r="W80" s="1">
        <v>341</v>
      </c>
      <c r="X80" s="1">
        <v>68.2</v>
      </c>
    </row>
    <row r="81" spans="1:26" x14ac:dyDescent="0.25">
      <c r="A81" s="1">
        <v>21197834</v>
      </c>
      <c r="B81" s="1" t="s">
        <v>20</v>
      </c>
      <c r="C81" s="2" t="s">
        <v>196</v>
      </c>
      <c r="D81" s="2" t="s">
        <v>244</v>
      </c>
      <c r="E81" s="1">
        <v>184</v>
      </c>
      <c r="F81" s="1">
        <v>69</v>
      </c>
      <c r="G81" s="1" t="s">
        <v>59</v>
      </c>
      <c r="H81" s="1">
        <v>2</v>
      </c>
      <c r="I81" s="1">
        <v>76</v>
      </c>
      <c r="J81" s="1" t="s">
        <v>39</v>
      </c>
      <c r="K81" s="1">
        <v>41</v>
      </c>
      <c r="L81" s="1">
        <v>53</v>
      </c>
      <c r="M81" s="1" t="s">
        <v>52</v>
      </c>
      <c r="N81" s="1">
        <v>86</v>
      </c>
      <c r="O81" s="1">
        <v>68</v>
      </c>
      <c r="P81" s="1" t="s">
        <v>39</v>
      </c>
      <c r="Q81" s="1">
        <v>87</v>
      </c>
      <c r="R81" s="1">
        <v>74</v>
      </c>
      <c r="S81" s="1" t="s">
        <v>39</v>
      </c>
      <c r="T81" s="1">
        <v>402</v>
      </c>
      <c r="U81" s="1">
        <v>78</v>
      </c>
      <c r="V81" s="1" t="s">
        <v>59</v>
      </c>
      <c r="W81" s="1">
        <v>340</v>
      </c>
      <c r="X81" s="1">
        <v>68</v>
      </c>
    </row>
    <row r="82" spans="1:26" x14ac:dyDescent="0.25">
      <c r="A82" s="1">
        <v>21197815</v>
      </c>
      <c r="B82" s="1" t="s">
        <v>20</v>
      </c>
      <c r="C82" s="2" t="s">
        <v>183</v>
      </c>
      <c r="D82" s="2" t="s">
        <v>243</v>
      </c>
      <c r="E82" s="1">
        <v>184</v>
      </c>
      <c r="F82" s="1">
        <v>62</v>
      </c>
      <c r="G82" s="1" t="s">
        <v>59</v>
      </c>
      <c r="H82" s="1">
        <v>2</v>
      </c>
      <c r="I82" s="1">
        <v>86</v>
      </c>
      <c r="J82" s="1" t="s">
        <v>19</v>
      </c>
      <c r="K82" s="1">
        <v>41</v>
      </c>
      <c r="L82" s="1">
        <v>51</v>
      </c>
      <c r="M82" s="1" t="s">
        <v>59</v>
      </c>
      <c r="N82" s="1">
        <v>86</v>
      </c>
      <c r="O82" s="1">
        <v>70</v>
      </c>
      <c r="P82" s="1" t="s">
        <v>29</v>
      </c>
      <c r="Q82" s="1">
        <v>87</v>
      </c>
      <c r="R82" s="1">
        <v>70</v>
      </c>
      <c r="S82" s="1" t="s">
        <v>52</v>
      </c>
      <c r="T82" s="1">
        <v>402</v>
      </c>
      <c r="U82" s="1">
        <v>80</v>
      </c>
      <c r="V82" s="1" t="s">
        <v>59</v>
      </c>
      <c r="W82" s="1">
        <v>339</v>
      </c>
      <c r="X82" s="1">
        <v>67.8</v>
      </c>
    </row>
    <row r="83" spans="1:26" x14ac:dyDescent="0.25">
      <c r="A83" s="1">
        <v>21197874</v>
      </c>
      <c r="B83" s="1" t="s">
        <v>13</v>
      </c>
      <c r="C83" s="2" t="s">
        <v>221</v>
      </c>
      <c r="D83" s="4" t="s">
        <v>245</v>
      </c>
      <c r="E83" s="1">
        <v>184</v>
      </c>
      <c r="F83" s="1">
        <v>71</v>
      </c>
      <c r="G83" s="1" t="s">
        <v>52</v>
      </c>
      <c r="H83" s="1">
        <v>2</v>
      </c>
      <c r="I83" s="1">
        <v>80</v>
      </c>
      <c r="J83" s="1" t="s">
        <v>39</v>
      </c>
      <c r="K83" s="1">
        <v>41</v>
      </c>
      <c r="L83" s="1">
        <v>49</v>
      </c>
      <c r="M83" s="1" t="s">
        <v>59</v>
      </c>
      <c r="N83" s="1">
        <v>86</v>
      </c>
      <c r="O83" s="1">
        <v>69</v>
      </c>
      <c r="P83" s="1" t="s">
        <v>39</v>
      </c>
      <c r="Q83" s="1">
        <v>87</v>
      </c>
      <c r="R83" s="1">
        <v>70</v>
      </c>
      <c r="S83" s="1" t="s">
        <v>52</v>
      </c>
      <c r="T83" s="1">
        <v>402</v>
      </c>
      <c r="U83" s="1">
        <v>80</v>
      </c>
      <c r="V83" s="1" t="s">
        <v>59</v>
      </c>
      <c r="W83" s="1">
        <v>339</v>
      </c>
      <c r="X83" s="1">
        <v>67.8</v>
      </c>
    </row>
    <row r="84" spans="1:26" x14ac:dyDescent="0.25">
      <c r="A84" s="1">
        <v>21197908</v>
      </c>
      <c r="B84" s="1" t="s">
        <v>20</v>
      </c>
      <c r="C84" s="2" t="s">
        <v>85</v>
      </c>
      <c r="D84" s="4" t="s">
        <v>245</v>
      </c>
      <c r="E84" s="1">
        <v>184</v>
      </c>
      <c r="F84" s="1">
        <v>74</v>
      </c>
      <c r="G84" s="1" t="s">
        <v>52</v>
      </c>
      <c r="H84" s="1">
        <v>2</v>
      </c>
      <c r="I84" s="1">
        <v>81</v>
      </c>
      <c r="J84" s="1" t="s">
        <v>29</v>
      </c>
      <c r="K84" s="1">
        <v>241</v>
      </c>
      <c r="L84" s="1">
        <v>59</v>
      </c>
      <c r="M84" s="1" t="s">
        <v>52</v>
      </c>
      <c r="N84" s="1">
        <v>86</v>
      </c>
      <c r="O84" s="1">
        <v>57</v>
      </c>
      <c r="P84" s="1" t="s">
        <v>52</v>
      </c>
      <c r="Q84" s="1">
        <v>87</v>
      </c>
      <c r="R84" s="1">
        <v>68</v>
      </c>
      <c r="S84" s="1" t="s">
        <v>52</v>
      </c>
      <c r="T84" s="1">
        <v>402</v>
      </c>
      <c r="U84" s="1">
        <v>81</v>
      </c>
      <c r="V84" s="1" t="s">
        <v>59</v>
      </c>
      <c r="W84" s="1">
        <v>339</v>
      </c>
      <c r="X84" s="1">
        <v>67.8</v>
      </c>
      <c r="Z84">
        <f>COUNTIF(E1:V88,100)</f>
        <v>18</v>
      </c>
    </row>
    <row r="85" spans="1:26" x14ac:dyDescent="0.25">
      <c r="A85" s="1">
        <v>21197848</v>
      </c>
      <c r="B85" s="1" t="s">
        <v>20</v>
      </c>
      <c r="C85" s="2" t="s">
        <v>203</v>
      </c>
      <c r="D85" s="2" t="s">
        <v>244</v>
      </c>
      <c r="E85" s="1">
        <v>184</v>
      </c>
      <c r="F85" s="1">
        <v>63</v>
      </c>
      <c r="G85" s="1" t="s">
        <v>59</v>
      </c>
      <c r="H85" s="1">
        <v>2</v>
      </c>
      <c r="I85" s="1">
        <v>74</v>
      </c>
      <c r="J85" s="1" t="s">
        <v>52</v>
      </c>
      <c r="K85" s="1">
        <v>41</v>
      </c>
      <c r="L85" s="1">
        <v>69</v>
      </c>
      <c r="M85" s="1" t="s">
        <v>39</v>
      </c>
      <c r="N85" s="1">
        <v>86</v>
      </c>
      <c r="O85" s="1">
        <v>69</v>
      </c>
      <c r="P85" s="1" t="s">
        <v>39</v>
      </c>
      <c r="Q85" s="1">
        <v>87</v>
      </c>
      <c r="R85" s="1">
        <v>63</v>
      </c>
      <c r="S85" s="1" t="s">
        <v>59</v>
      </c>
      <c r="T85" s="1">
        <v>402</v>
      </c>
      <c r="U85" s="1">
        <v>77</v>
      </c>
      <c r="V85" s="1" t="s">
        <v>59</v>
      </c>
      <c r="W85" s="1">
        <v>338</v>
      </c>
      <c r="X85" s="1">
        <v>67.599999999999994</v>
      </c>
    </row>
    <row r="86" spans="1:26" x14ac:dyDescent="0.25">
      <c r="A86" s="1">
        <v>21197884</v>
      </c>
      <c r="B86" s="1" t="s">
        <v>20</v>
      </c>
      <c r="C86" s="2" t="s">
        <v>126</v>
      </c>
      <c r="D86" s="2" t="s">
        <v>243</v>
      </c>
      <c r="E86" s="1">
        <v>184</v>
      </c>
      <c r="F86" s="1">
        <v>73</v>
      </c>
      <c r="G86" s="1" t="s">
        <v>52</v>
      </c>
      <c r="H86" s="1">
        <v>2</v>
      </c>
      <c r="I86" s="1">
        <v>85</v>
      </c>
      <c r="J86" s="1" t="s">
        <v>29</v>
      </c>
      <c r="K86" s="1">
        <v>241</v>
      </c>
      <c r="L86" s="1">
        <v>51</v>
      </c>
      <c r="M86" s="1" t="s">
        <v>59</v>
      </c>
      <c r="N86" s="1">
        <v>86</v>
      </c>
      <c r="O86" s="1">
        <v>64</v>
      </c>
      <c r="P86" s="1" t="s">
        <v>39</v>
      </c>
      <c r="Q86" s="1">
        <v>87</v>
      </c>
      <c r="R86" s="1">
        <v>64</v>
      </c>
      <c r="S86" s="1" t="s">
        <v>59</v>
      </c>
      <c r="T86" s="1">
        <v>402</v>
      </c>
      <c r="U86" s="1">
        <v>80</v>
      </c>
      <c r="V86" s="1" t="s">
        <v>59</v>
      </c>
      <c r="W86" s="1">
        <v>337</v>
      </c>
      <c r="X86" s="1">
        <v>67.400000000000006</v>
      </c>
    </row>
    <row r="87" spans="1:26" x14ac:dyDescent="0.25">
      <c r="A87" s="1">
        <v>21197808</v>
      </c>
      <c r="B87" s="1" t="s">
        <v>13</v>
      </c>
      <c r="C87" s="2" t="s">
        <v>127</v>
      </c>
      <c r="D87" s="2" t="s">
        <v>243</v>
      </c>
      <c r="E87" s="1">
        <v>184</v>
      </c>
      <c r="F87" s="1">
        <v>62</v>
      </c>
      <c r="G87" s="1" t="s">
        <v>59</v>
      </c>
      <c r="H87" s="1">
        <v>2</v>
      </c>
      <c r="I87" s="1">
        <v>77</v>
      </c>
      <c r="J87" s="1" t="s">
        <v>39</v>
      </c>
      <c r="K87" s="1">
        <v>41</v>
      </c>
      <c r="L87" s="1">
        <v>61</v>
      </c>
      <c r="M87" s="1" t="s">
        <v>39</v>
      </c>
      <c r="N87" s="1">
        <v>86</v>
      </c>
      <c r="O87" s="1">
        <v>70</v>
      </c>
      <c r="P87" s="1" t="s">
        <v>29</v>
      </c>
      <c r="Q87" s="1">
        <v>87</v>
      </c>
      <c r="R87" s="1">
        <v>66</v>
      </c>
      <c r="S87" s="1" t="s">
        <v>59</v>
      </c>
      <c r="T87" s="1">
        <v>402</v>
      </c>
      <c r="U87" s="1">
        <v>78</v>
      </c>
      <c r="V87" s="1" t="s">
        <v>59</v>
      </c>
      <c r="W87" s="1">
        <v>336</v>
      </c>
      <c r="X87" s="1">
        <v>67.2</v>
      </c>
    </row>
    <row r="88" spans="1:26" x14ac:dyDescent="0.25">
      <c r="A88" s="1">
        <v>21197854</v>
      </c>
      <c r="B88" s="1" t="s">
        <v>13</v>
      </c>
      <c r="C88" s="2" t="s">
        <v>207</v>
      </c>
      <c r="D88" s="4" t="s">
        <v>245</v>
      </c>
      <c r="E88" s="1">
        <v>184</v>
      </c>
      <c r="F88" s="1">
        <v>65</v>
      </c>
      <c r="G88" s="1" t="s">
        <v>59</v>
      </c>
      <c r="H88" s="1">
        <v>2</v>
      </c>
      <c r="I88" s="1">
        <v>80</v>
      </c>
      <c r="J88" s="1" t="s">
        <v>39</v>
      </c>
      <c r="K88" s="1">
        <v>41</v>
      </c>
      <c r="L88" s="1">
        <v>56</v>
      </c>
      <c r="M88" s="1" t="s">
        <v>52</v>
      </c>
      <c r="N88" s="1">
        <v>86</v>
      </c>
      <c r="O88" s="1">
        <v>61</v>
      </c>
      <c r="P88" s="1" t="s">
        <v>39</v>
      </c>
      <c r="Q88" s="1">
        <v>87</v>
      </c>
      <c r="R88" s="1">
        <v>74</v>
      </c>
      <c r="S88" s="1" t="s">
        <v>39</v>
      </c>
      <c r="T88" s="1">
        <v>402</v>
      </c>
      <c r="U88" s="1">
        <v>80</v>
      </c>
      <c r="V88" s="1" t="s">
        <v>59</v>
      </c>
      <c r="W88" s="1">
        <v>336</v>
      </c>
      <c r="X88" s="1">
        <v>67.2</v>
      </c>
    </row>
    <row r="89" spans="1:26" x14ac:dyDescent="0.25">
      <c r="A89" s="1">
        <v>21197870</v>
      </c>
      <c r="B89" s="1" t="s">
        <v>13</v>
      </c>
      <c r="C89" s="2" t="s">
        <v>218</v>
      </c>
      <c r="D89" s="4" t="s">
        <v>245</v>
      </c>
      <c r="E89" s="1">
        <v>184</v>
      </c>
      <c r="F89" s="1">
        <v>64</v>
      </c>
      <c r="G89" s="1" t="s">
        <v>59</v>
      </c>
      <c r="H89" s="1">
        <v>2</v>
      </c>
      <c r="I89" s="1">
        <v>86</v>
      </c>
      <c r="J89" s="1" t="s">
        <v>19</v>
      </c>
      <c r="K89" s="1">
        <v>41</v>
      </c>
      <c r="L89" s="1">
        <v>56</v>
      </c>
      <c r="M89" s="1" t="s">
        <v>52</v>
      </c>
      <c r="N89" s="1">
        <v>86</v>
      </c>
      <c r="O89" s="1">
        <v>64</v>
      </c>
      <c r="P89" s="1" t="s">
        <v>39</v>
      </c>
      <c r="Q89" s="1">
        <v>87</v>
      </c>
      <c r="R89" s="1">
        <v>66</v>
      </c>
      <c r="S89" s="1" t="s">
        <v>59</v>
      </c>
      <c r="T89" s="1">
        <v>402</v>
      </c>
      <c r="U89" s="1">
        <v>82</v>
      </c>
      <c r="V89" s="1" t="s">
        <v>52</v>
      </c>
      <c r="W89" s="1">
        <v>336</v>
      </c>
      <c r="X89" s="1">
        <v>67.2</v>
      </c>
    </row>
    <row r="90" spans="1:26" x14ac:dyDescent="0.25">
      <c r="A90" s="1">
        <v>21197900</v>
      </c>
      <c r="B90" s="1" t="s">
        <v>13</v>
      </c>
      <c r="C90" s="2" t="s">
        <v>235</v>
      </c>
      <c r="D90" s="2" t="s">
        <v>244</v>
      </c>
      <c r="E90" s="1">
        <v>184</v>
      </c>
      <c r="F90" s="1">
        <v>58</v>
      </c>
      <c r="G90" s="1" t="s">
        <v>103</v>
      </c>
      <c r="H90" s="1">
        <v>2</v>
      </c>
      <c r="I90" s="1">
        <v>86</v>
      </c>
      <c r="J90" s="1" t="s">
        <v>19</v>
      </c>
      <c r="K90" s="1">
        <v>241</v>
      </c>
      <c r="L90" s="1">
        <v>60</v>
      </c>
      <c r="M90" s="1" t="s">
        <v>39</v>
      </c>
      <c r="N90" s="1">
        <v>86</v>
      </c>
      <c r="O90" s="1">
        <v>58</v>
      </c>
      <c r="P90" s="1" t="s">
        <v>52</v>
      </c>
      <c r="Q90" s="1">
        <v>87</v>
      </c>
      <c r="R90" s="1">
        <v>74</v>
      </c>
      <c r="S90" s="1" t="s">
        <v>39</v>
      </c>
      <c r="T90" s="1">
        <v>402</v>
      </c>
      <c r="U90" s="1">
        <v>78</v>
      </c>
      <c r="V90" s="1" t="s">
        <v>59</v>
      </c>
      <c r="W90" s="1">
        <v>336</v>
      </c>
      <c r="X90" s="1">
        <v>67.2</v>
      </c>
    </row>
    <row r="91" spans="1:26" x14ac:dyDescent="0.25">
      <c r="A91" s="1">
        <v>21197807</v>
      </c>
      <c r="B91" s="1" t="s">
        <v>13</v>
      </c>
      <c r="C91" s="2" t="s">
        <v>178</v>
      </c>
      <c r="D91" s="2" t="s">
        <v>243</v>
      </c>
      <c r="E91" s="1">
        <v>184</v>
      </c>
      <c r="F91" s="1">
        <v>58</v>
      </c>
      <c r="G91" s="1" t="s">
        <v>103</v>
      </c>
      <c r="H91" s="1">
        <v>2</v>
      </c>
      <c r="I91" s="1">
        <v>73</v>
      </c>
      <c r="J91" s="1" t="s">
        <v>52</v>
      </c>
      <c r="K91" s="1">
        <v>41</v>
      </c>
      <c r="L91" s="1">
        <v>61</v>
      </c>
      <c r="M91" s="1" t="s">
        <v>39</v>
      </c>
      <c r="N91" s="1">
        <v>86</v>
      </c>
      <c r="O91" s="1">
        <v>76</v>
      </c>
      <c r="P91" s="1" t="s">
        <v>29</v>
      </c>
      <c r="Q91" s="1">
        <v>87</v>
      </c>
      <c r="R91" s="1">
        <v>67</v>
      </c>
      <c r="S91" s="1" t="s">
        <v>52</v>
      </c>
      <c r="T91" s="1">
        <v>402</v>
      </c>
      <c r="U91" s="1">
        <v>78</v>
      </c>
      <c r="V91" s="1" t="s">
        <v>59</v>
      </c>
      <c r="W91" s="1">
        <v>335</v>
      </c>
      <c r="X91" s="1">
        <v>67</v>
      </c>
    </row>
    <row r="92" spans="1:26" x14ac:dyDescent="0.25">
      <c r="A92" s="1">
        <v>21197889</v>
      </c>
      <c r="B92" s="1" t="s">
        <v>20</v>
      </c>
      <c r="C92" s="2" t="s">
        <v>229</v>
      </c>
      <c r="D92" s="2" t="s">
        <v>243</v>
      </c>
      <c r="E92" s="1">
        <v>184</v>
      </c>
      <c r="F92" s="1">
        <v>60</v>
      </c>
      <c r="G92" s="1" t="s">
        <v>103</v>
      </c>
      <c r="H92" s="1">
        <v>2</v>
      </c>
      <c r="I92" s="1">
        <v>75</v>
      </c>
      <c r="J92" s="1" t="s">
        <v>39</v>
      </c>
      <c r="K92" s="1">
        <v>241</v>
      </c>
      <c r="L92" s="1">
        <v>56</v>
      </c>
      <c r="M92" s="1" t="s">
        <v>52</v>
      </c>
      <c r="N92" s="1">
        <v>86</v>
      </c>
      <c r="O92" s="1">
        <v>72</v>
      </c>
      <c r="P92" s="1" t="s">
        <v>29</v>
      </c>
      <c r="Q92" s="1">
        <v>87</v>
      </c>
      <c r="R92" s="1">
        <v>72</v>
      </c>
      <c r="S92" s="1" t="s">
        <v>52</v>
      </c>
      <c r="T92" s="1">
        <v>402</v>
      </c>
      <c r="U92" s="1">
        <v>78</v>
      </c>
      <c r="V92" s="1" t="s">
        <v>59</v>
      </c>
      <c r="W92" s="1">
        <v>335</v>
      </c>
      <c r="X92" s="1">
        <v>67</v>
      </c>
    </row>
    <row r="93" spans="1:26" x14ac:dyDescent="0.25">
      <c r="A93" s="1">
        <v>21197853</v>
      </c>
      <c r="B93" s="1" t="s">
        <v>13</v>
      </c>
      <c r="C93" s="2" t="s">
        <v>206</v>
      </c>
      <c r="D93" s="4" t="s">
        <v>245</v>
      </c>
      <c r="E93" s="1">
        <v>184</v>
      </c>
      <c r="F93" s="1">
        <v>63</v>
      </c>
      <c r="G93" s="1" t="s">
        <v>59</v>
      </c>
      <c r="H93" s="1">
        <v>2</v>
      </c>
      <c r="I93" s="1">
        <v>81</v>
      </c>
      <c r="J93" s="1" t="s">
        <v>29</v>
      </c>
      <c r="K93" s="1">
        <v>41</v>
      </c>
      <c r="L93" s="1">
        <v>55</v>
      </c>
      <c r="M93" s="1" t="s">
        <v>52</v>
      </c>
      <c r="N93" s="1">
        <v>86</v>
      </c>
      <c r="O93" s="1">
        <v>59</v>
      </c>
      <c r="P93" s="1" t="s">
        <v>52</v>
      </c>
      <c r="Q93" s="1">
        <v>87</v>
      </c>
      <c r="R93" s="1">
        <v>75</v>
      </c>
      <c r="S93" s="1" t="s">
        <v>39</v>
      </c>
      <c r="T93" s="1">
        <v>402</v>
      </c>
      <c r="U93" s="1">
        <v>80</v>
      </c>
      <c r="V93" s="1" t="s">
        <v>59</v>
      </c>
      <c r="W93" s="1">
        <v>333</v>
      </c>
      <c r="X93" s="1">
        <v>66.599999999999994</v>
      </c>
    </row>
    <row r="94" spans="1:26" x14ac:dyDescent="0.25">
      <c r="A94" s="1">
        <v>21197876</v>
      </c>
      <c r="B94" s="1" t="s">
        <v>20</v>
      </c>
      <c r="C94" s="2" t="s">
        <v>223</v>
      </c>
      <c r="D94" s="4" t="s">
        <v>245</v>
      </c>
      <c r="E94" s="1">
        <v>184</v>
      </c>
      <c r="F94" s="1">
        <v>75</v>
      </c>
      <c r="G94" s="1" t="s">
        <v>52</v>
      </c>
      <c r="H94" s="1">
        <v>2</v>
      </c>
      <c r="I94" s="1">
        <v>81</v>
      </c>
      <c r="J94" s="1" t="s">
        <v>29</v>
      </c>
      <c r="K94" s="1">
        <v>41</v>
      </c>
      <c r="L94" s="1">
        <v>60</v>
      </c>
      <c r="M94" s="1" t="s">
        <v>39</v>
      </c>
      <c r="N94" s="1">
        <v>86</v>
      </c>
      <c r="O94" s="1">
        <v>49</v>
      </c>
      <c r="P94" s="1" t="s">
        <v>59</v>
      </c>
      <c r="Q94" s="1">
        <v>87</v>
      </c>
      <c r="R94" s="1">
        <v>68</v>
      </c>
      <c r="S94" s="1" t="s">
        <v>52</v>
      </c>
      <c r="T94" s="1">
        <v>402</v>
      </c>
      <c r="U94" s="1">
        <v>81</v>
      </c>
      <c r="V94" s="1" t="s">
        <v>59</v>
      </c>
      <c r="W94" s="1">
        <v>333</v>
      </c>
      <c r="X94" s="1">
        <v>66.599999999999994</v>
      </c>
    </row>
    <row r="95" spans="1:26" x14ac:dyDescent="0.25">
      <c r="A95" s="1">
        <v>21197906</v>
      </c>
      <c r="B95" s="1" t="s">
        <v>20</v>
      </c>
      <c r="C95" s="2" t="s">
        <v>238</v>
      </c>
      <c r="D95" s="4" t="s">
        <v>245</v>
      </c>
      <c r="E95" s="1">
        <v>184</v>
      </c>
      <c r="F95" s="1">
        <v>79</v>
      </c>
      <c r="G95" s="1" t="s">
        <v>39</v>
      </c>
      <c r="H95" s="1">
        <v>2</v>
      </c>
      <c r="I95" s="1">
        <v>82</v>
      </c>
      <c r="J95" s="1" t="s">
        <v>29</v>
      </c>
      <c r="K95" s="1">
        <v>241</v>
      </c>
      <c r="L95" s="1">
        <v>46</v>
      </c>
      <c r="M95" s="1" t="s">
        <v>59</v>
      </c>
      <c r="N95" s="1">
        <v>86</v>
      </c>
      <c r="O95" s="1">
        <v>58</v>
      </c>
      <c r="P95" s="1" t="s">
        <v>52</v>
      </c>
      <c r="Q95" s="1">
        <v>87</v>
      </c>
      <c r="R95" s="1">
        <v>68</v>
      </c>
      <c r="S95" s="1" t="s">
        <v>52</v>
      </c>
      <c r="T95" s="1">
        <v>402</v>
      </c>
      <c r="U95" s="1">
        <v>84</v>
      </c>
      <c r="V95" s="1" t="s">
        <v>52</v>
      </c>
      <c r="W95" s="1">
        <v>333</v>
      </c>
      <c r="X95" s="1">
        <v>66.599999999999994</v>
      </c>
    </row>
    <row r="96" spans="1:26" x14ac:dyDescent="0.25">
      <c r="A96" s="1">
        <v>21197852</v>
      </c>
      <c r="B96" s="1" t="s">
        <v>13</v>
      </c>
      <c r="C96" s="2" t="s">
        <v>205</v>
      </c>
      <c r="D96" s="4" t="s">
        <v>245</v>
      </c>
      <c r="E96" s="1">
        <v>184</v>
      </c>
      <c r="F96" s="1">
        <v>64</v>
      </c>
      <c r="G96" s="1" t="s">
        <v>59</v>
      </c>
      <c r="H96" s="1">
        <v>2</v>
      </c>
      <c r="I96" s="1">
        <v>79</v>
      </c>
      <c r="J96" s="1" t="s">
        <v>39</v>
      </c>
      <c r="K96" s="1">
        <v>41</v>
      </c>
      <c r="L96" s="1">
        <v>57</v>
      </c>
      <c r="M96" s="1" t="s">
        <v>52</v>
      </c>
      <c r="N96" s="1">
        <v>86</v>
      </c>
      <c r="O96" s="1">
        <v>64</v>
      </c>
      <c r="P96" s="1" t="s">
        <v>39</v>
      </c>
      <c r="Q96" s="1">
        <v>87</v>
      </c>
      <c r="R96" s="1">
        <v>67</v>
      </c>
      <c r="S96" s="1" t="s">
        <v>52</v>
      </c>
      <c r="T96" s="1">
        <v>402</v>
      </c>
      <c r="U96" s="1">
        <v>79</v>
      </c>
      <c r="V96" s="1" t="s">
        <v>59</v>
      </c>
      <c r="W96" s="1">
        <v>331</v>
      </c>
      <c r="X96" s="1">
        <v>66.2</v>
      </c>
    </row>
    <row r="97" spans="1:24" x14ac:dyDescent="0.25">
      <c r="A97" s="1">
        <v>21197911</v>
      </c>
      <c r="B97" s="1" t="s">
        <v>13</v>
      </c>
      <c r="C97" s="2" t="s">
        <v>240</v>
      </c>
      <c r="D97" s="4" t="s">
        <v>245</v>
      </c>
      <c r="E97" s="1">
        <v>184</v>
      </c>
      <c r="F97" s="1">
        <v>65</v>
      </c>
      <c r="G97" s="1" t="s">
        <v>59</v>
      </c>
      <c r="H97" s="1">
        <v>2</v>
      </c>
      <c r="I97" s="1">
        <v>81</v>
      </c>
      <c r="J97" s="1" t="s">
        <v>29</v>
      </c>
      <c r="K97" s="1">
        <v>241</v>
      </c>
      <c r="L97" s="1">
        <v>57</v>
      </c>
      <c r="M97" s="1" t="s">
        <v>52</v>
      </c>
      <c r="N97" s="1">
        <v>86</v>
      </c>
      <c r="O97" s="1">
        <v>61</v>
      </c>
      <c r="P97" s="1" t="s">
        <v>39</v>
      </c>
      <c r="Q97" s="1">
        <v>87</v>
      </c>
      <c r="R97" s="1">
        <v>66</v>
      </c>
      <c r="S97" s="1" t="s">
        <v>59</v>
      </c>
      <c r="T97" s="1">
        <v>402</v>
      </c>
      <c r="U97" s="1">
        <v>80</v>
      </c>
      <c r="V97" s="1" t="s">
        <v>59</v>
      </c>
      <c r="W97" s="1">
        <v>330</v>
      </c>
      <c r="X97" s="1">
        <v>66</v>
      </c>
    </row>
    <row r="98" spans="1:24" x14ac:dyDescent="0.25">
      <c r="A98" s="1">
        <v>21197825</v>
      </c>
      <c r="B98" s="1" t="s">
        <v>13</v>
      </c>
      <c r="C98" s="2" t="s">
        <v>192</v>
      </c>
      <c r="D98" s="2" t="s">
        <v>244</v>
      </c>
      <c r="E98" s="1">
        <v>184</v>
      </c>
      <c r="F98" s="1">
        <v>62</v>
      </c>
      <c r="G98" s="1" t="s">
        <v>59</v>
      </c>
      <c r="H98" s="1">
        <v>2</v>
      </c>
      <c r="I98" s="1">
        <v>72</v>
      </c>
      <c r="J98" s="1" t="s">
        <v>52</v>
      </c>
      <c r="K98" s="1">
        <v>41</v>
      </c>
      <c r="L98" s="1">
        <v>51</v>
      </c>
      <c r="M98" s="1" t="s">
        <v>59</v>
      </c>
      <c r="N98" s="1">
        <v>86</v>
      </c>
      <c r="O98" s="1">
        <v>71</v>
      </c>
      <c r="P98" s="1" t="s">
        <v>29</v>
      </c>
      <c r="Q98" s="1">
        <v>87</v>
      </c>
      <c r="R98" s="1">
        <v>71</v>
      </c>
      <c r="S98" s="1" t="s">
        <v>52</v>
      </c>
      <c r="T98" s="1">
        <v>402</v>
      </c>
      <c r="U98" s="1">
        <v>78</v>
      </c>
      <c r="V98" s="1" t="s">
        <v>59</v>
      </c>
      <c r="W98" s="1">
        <v>327</v>
      </c>
      <c r="X98" s="1">
        <v>65.400000000000006</v>
      </c>
    </row>
    <row r="99" spans="1:24" x14ac:dyDescent="0.25">
      <c r="A99" s="1">
        <v>21197871</v>
      </c>
      <c r="B99" s="1" t="s">
        <v>13</v>
      </c>
      <c r="C99" s="2" t="s">
        <v>219</v>
      </c>
      <c r="D99" s="4" t="s">
        <v>245</v>
      </c>
      <c r="E99" s="1">
        <v>184</v>
      </c>
      <c r="F99" s="1">
        <v>63</v>
      </c>
      <c r="G99" s="1" t="s">
        <v>59</v>
      </c>
      <c r="H99" s="1">
        <v>2</v>
      </c>
      <c r="I99" s="1">
        <v>70</v>
      </c>
      <c r="J99" s="1" t="s">
        <v>52</v>
      </c>
      <c r="K99" s="1">
        <v>41</v>
      </c>
      <c r="L99" s="1">
        <v>54</v>
      </c>
      <c r="M99" s="1" t="s">
        <v>52</v>
      </c>
      <c r="N99" s="1">
        <v>86</v>
      </c>
      <c r="O99" s="1">
        <v>66</v>
      </c>
      <c r="P99" s="1" t="s">
        <v>39</v>
      </c>
      <c r="Q99" s="1">
        <v>87</v>
      </c>
      <c r="R99" s="1">
        <v>72</v>
      </c>
      <c r="S99" s="1" t="s">
        <v>52</v>
      </c>
      <c r="T99" s="1">
        <v>402</v>
      </c>
      <c r="U99" s="1">
        <v>73</v>
      </c>
      <c r="V99" s="1" t="s">
        <v>103</v>
      </c>
      <c r="W99" s="1">
        <v>325</v>
      </c>
      <c r="X99" s="1">
        <v>65</v>
      </c>
    </row>
    <row r="100" spans="1:24" x14ac:dyDescent="0.25">
      <c r="A100" s="1">
        <v>21197904</v>
      </c>
      <c r="B100" s="1" t="s">
        <v>13</v>
      </c>
      <c r="C100" s="2" t="s">
        <v>237</v>
      </c>
      <c r="D100" s="2" t="s">
        <v>244</v>
      </c>
      <c r="E100" s="1">
        <v>184</v>
      </c>
      <c r="F100" s="1">
        <v>63</v>
      </c>
      <c r="G100" s="1" t="s">
        <v>59</v>
      </c>
      <c r="H100" s="1">
        <v>2</v>
      </c>
      <c r="I100" s="1">
        <v>75</v>
      </c>
      <c r="J100" s="1" t="s">
        <v>39</v>
      </c>
      <c r="K100" s="1">
        <v>241</v>
      </c>
      <c r="L100" s="1">
        <v>64</v>
      </c>
      <c r="M100" s="1" t="s">
        <v>39</v>
      </c>
      <c r="N100" s="1">
        <v>86</v>
      </c>
      <c r="O100" s="1">
        <v>57</v>
      </c>
      <c r="P100" s="1" t="s">
        <v>52</v>
      </c>
      <c r="Q100" s="1">
        <v>87</v>
      </c>
      <c r="R100" s="1">
        <v>66</v>
      </c>
      <c r="S100" s="1" t="s">
        <v>59</v>
      </c>
      <c r="T100" s="1">
        <v>402</v>
      </c>
      <c r="U100" s="1">
        <v>77</v>
      </c>
      <c r="V100" s="1" t="s">
        <v>59</v>
      </c>
      <c r="W100" s="1">
        <v>325</v>
      </c>
      <c r="X100" s="1">
        <v>65</v>
      </c>
    </row>
    <row r="101" spans="1:24" x14ac:dyDescent="0.25">
      <c r="A101" s="1">
        <v>21197803</v>
      </c>
      <c r="B101" s="1" t="s">
        <v>20</v>
      </c>
      <c r="C101" s="2" t="s">
        <v>174</v>
      </c>
      <c r="D101" s="2" t="s">
        <v>243</v>
      </c>
      <c r="E101" s="1">
        <v>184</v>
      </c>
      <c r="F101" s="1">
        <v>59</v>
      </c>
      <c r="G101" s="1" t="s">
        <v>103</v>
      </c>
      <c r="H101" s="1">
        <v>2</v>
      </c>
      <c r="I101" s="1">
        <v>87</v>
      </c>
      <c r="J101" s="1" t="s">
        <v>19</v>
      </c>
      <c r="K101" s="1">
        <v>41</v>
      </c>
      <c r="L101" s="1">
        <v>47</v>
      </c>
      <c r="M101" s="1" t="s">
        <v>59</v>
      </c>
      <c r="N101" s="1">
        <v>86</v>
      </c>
      <c r="O101" s="1">
        <v>64</v>
      </c>
      <c r="P101" s="1" t="s">
        <v>39</v>
      </c>
      <c r="Q101" s="1">
        <v>87</v>
      </c>
      <c r="R101" s="1">
        <v>64</v>
      </c>
      <c r="S101" s="1" t="s">
        <v>59</v>
      </c>
      <c r="T101" s="1">
        <v>402</v>
      </c>
      <c r="U101" s="1">
        <v>78</v>
      </c>
      <c r="V101" s="1" t="s">
        <v>59</v>
      </c>
      <c r="W101" s="1">
        <v>321</v>
      </c>
      <c r="X101" s="1">
        <v>64.2</v>
      </c>
    </row>
    <row r="102" spans="1:24" x14ac:dyDescent="0.25">
      <c r="A102" s="1">
        <v>21197832</v>
      </c>
      <c r="B102" s="1" t="s">
        <v>13</v>
      </c>
      <c r="C102" s="2" t="s">
        <v>120</v>
      </c>
      <c r="D102" s="2" t="s">
        <v>244</v>
      </c>
      <c r="E102" s="1">
        <v>184</v>
      </c>
      <c r="F102" s="1">
        <v>52</v>
      </c>
      <c r="G102" s="1" t="s">
        <v>147</v>
      </c>
      <c r="H102" s="1">
        <v>2</v>
      </c>
      <c r="I102" s="1">
        <v>77</v>
      </c>
      <c r="J102" s="1" t="s">
        <v>39</v>
      </c>
      <c r="K102" s="1">
        <v>41</v>
      </c>
      <c r="L102" s="1">
        <v>59</v>
      </c>
      <c r="M102" s="1" t="s">
        <v>52</v>
      </c>
      <c r="N102" s="1">
        <v>86</v>
      </c>
      <c r="O102" s="1">
        <v>70</v>
      </c>
      <c r="P102" s="1" t="s">
        <v>29</v>
      </c>
      <c r="Q102" s="1">
        <v>87</v>
      </c>
      <c r="R102" s="1">
        <v>61</v>
      </c>
      <c r="S102" s="1" t="s">
        <v>59</v>
      </c>
      <c r="T102" s="1">
        <v>402</v>
      </c>
      <c r="U102" s="1">
        <v>76</v>
      </c>
      <c r="V102" s="1" t="s">
        <v>103</v>
      </c>
      <c r="W102" s="1">
        <v>319</v>
      </c>
      <c r="X102" s="1">
        <v>63.8</v>
      </c>
    </row>
    <row r="103" spans="1:24" x14ac:dyDescent="0.25">
      <c r="A103" s="1">
        <v>21197796</v>
      </c>
      <c r="B103" s="1" t="s">
        <v>13</v>
      </c>
      <c r="C103" s="2" t="s">
        <v>148</v>
      </c>
      <c r="D103" s="2" t="s">
        <v>243</v>
      </c>
      <c r="E103" s="1">
        <v>184</v>
      </c>
      <c r="F103" s="1">
        <v>64</v>
      </c>
      <c r="G103" s="1" t="s">
        <v>59</v>
      </c>
      <c r="H103" s="1">
        <v>2</v>
      </c>
      <c r="I103" s="1">
        <v>66</v>
      </c>
      <c r="J103" s="1" t="s">
        <v>59</v>
      </c>
      <c r="K103" s="1">
        <v>41</v>
      </c>
      <c r="L103" s="1">
        <v>61</v>
      </c>
      <c r="M103" s="1" t="s">
        <v>39</v>
      </c>
      <c r="N103" s="1">
        <v>86</v>
      </c>
      <c r="O103" s="1">
        <v>63</v>
      </c>
      <c r="P103" s="1" t="s">
        <v>39</v>
      </c>
      <c r="Q103" s="1">
        <v>87</v>
      </c>
      <c r="R103" s="1">
        <v>64</v>
      </c>
      <c r="S103" s="1" t="s">
        <v>59</v>
      </c>
      <c r="T103" s="1">
        <v>402</v>
      </c>
      <c r="U103" s="1">
        <v>76</v>
      </c>
      <c r="V103" s="1" t="s">
        <v>103</v>
      </c>
      <c r="W103" s="1">
        <v>318</v>
      </c>
      <c r="X103" s="1">
        <v>63.6</v>
      </c>
    </row>
    <row r="104" spans="1:24" x14ac:dyDescent="0.25">
      <c r="A104" s="1">
        <v>21197887</v>
      </c>
      <c r="B104" s="1" t="s">
        <v>20</v>
      </c>
      <c r="C104" s="2" t="s">
        <v>228</v>
      </c>
      <c r="D104" s="2" t="s">
        <v>243</v>
      </c>
      <c r="E104" s="1">
        <v>184</v>
      </c>
      <c r="F104" s="1">
        <v>67</v>
      </c>
      <c r="G104" s="1" t="s">
        <v>59</v>
      </c>
      <c r="H104" s="1">
        <v>2</v>
      </c>
      <c r="I104" s="1">
        <v>80</v>
      </c>
      <c r="J104" s="1" t="s">
        <v>39</v>
      </c>
      <c r="K104" s="1">
        <v>241</v>
      </c>
      <c r="L104" s="1">
        <v>46</v>
      </c>
      <c r="M104" s="1" t="s">
        <v>59</v>
      </c>
      <c r="N104" s="1">
        <v>86</v>
      </c>
      <c r="O104" s="1">
        <v>63</v>
      </c>
      <c r="P104" s="1" t="s">
        <v>39</v>
      </c>
      <c r="Q104" s="1">
        <v>87</v>
      </c>
      <c r="R104" s="1">
        <v>62</v>
      </c>
      <c r="S104" s="1" t="s">
        <v>59</v>
      </c>
      <c r="T104" s="1">
        <v>402</v>
      </c>
      <c r="U104" s="1">
        <v>77</v>
      </c>
      <c r="V104" s="1" t="s">
        <v>59</v>
      </c>
      <c r="W104" s="1">
        <v>318</v>
      </c>
      <c r="X104" s="1">
        <v>63.6</v>
      </c>
    </row>
    <row r="105" spans="1:24" x14ac:dyDescent="0.25">
      <c r="A105" s="1">
        <v>21197842</v>
      </c>
      <c r="B105" s="1" t="s">
        <v>13</v>
      </c>
      <c r="C105" s="2" t="s">
        <v>199</v>
      </c>
      <c r="D105" s="2" t="s">
        <v>244</v>
      </c>
      <c r="E105" s="1">
        <v>184</v>
      </c>
      <c r="F105" s="1">
        <v>66</v>
      </c>
      <c r="G105" s="1" t="s">
        <v>59</v>
      </c>
      <c r="H105" s="1">
        <v>2</v>
      </c>
      <c r="I105" s="1">
        <v>76</v>
      </c>
      <c r="J105" s="1" t="s">
        <v>39</v>
      </c>
      <c r="K105" s="1">
        <v>41</v>
      </c>
      <c r="L105" s="1">
        <v>45</v>
      </c>
      <c r="M105" s="1" t="s">
        <v>59</v>
      </c>
      <c r="N105" s="1">
        <v>86</v>
      </c>
      <c r="O105" s="1">
        <v>63</v>
      </c>
      <c r="P105" s="1" t="s">
        <v>39</v>
      </c>
      <c r="Q105" s="1">
        <v>87</v>
      </c>
      <c r="R105" s="1">
        <v>68</v>
      </c>
      <c r="S105" s="1" t="s">
        <v>52</v>
      </c>
      <c r="T105" s="1">
        <v>402</v>
      </c>
      <c r="U105" s="1">
        <v>76</v>
      </c>
      <c r="V105" s="1" t="s">
        <v>103</v>
      </c>
      <c r="W105" s="1">
        <v>318</v>
      </c>
      <c r="X105" s="1">
        <v>63.6</v>
      </c>
    </row>
    <row r="106" spans="1:24" x14ac:dyDescent="0.25">
      <c r="A106" s="1">
        <v>21197885</v>
      </c>
      <c r="B106" s="1" t="s">
        <v>13</v>
      </c>
      <c r="C106" s="2" t="s">
        <v>227</v>
      </c>
      <c r="D106" s="2" t="s">
        <v>243</v>
      </c>
      <c r="E106" s="1">
        <v>184</v>
      </c>
      <c r="F106" s="1">
        <v>61</v>
      </c>
      <c r="G106" s="1" t="s">
        <v>103</v>
      </c>
      <c r="H106" s="1">
        <v>2</v>
      </c>
      <c r="I106" s="1">
        <v>79</v>
      </c>
      <c r="J106" s="1" t="s">
        <v>39</v>
      </c>
      <c r="K106" s="1">
        <v>241</v>
      </c>
      <c r="L106" s="1">
        <v>53</v>
      </c>
      <c r="M106" s="1" t="s">
        <v>52</v>
      </c>
      <c r="N106" s="1">
        <v>86</v>
      </c>
      <c r="O106" s="1">
        <v>63</v>
      </c>
      <c r="P106" s="1" t="s">
        <v>39</v>
      </c>
      <c r="Q106" s="1">
        <v>87</v>
      </c>
      <c r="R106" s="1">
        <v>61</v>
      </c>
      <c r="S106" s="1" t="s">
        <v>59</v>
      </c>
      <c r="T106" s="1">
        <v>402</v>
      </c>
      <c r="U106" s="1">
        <v>77</v>
      </c>
      <c r="V106" s="1" t="s">
        <v>59</v>
      </c>
      <c r="W106" s="1">
        <v>317</v>
      </c>
      <c r="X106" s="1">
        <v>63.4</v>
      </c>
    </row>
    <row r="107" spans="1:24" x14ac:dyDescent="0.25">
      <c r="A107" s="1">
        <v>21197888</v>
      </c>
      <c r="B107" s="1" t="s">
        <v>20</v>
      </c>
      <c r="C107" s="2" t="s">
        <v>152</v>
      </c>
      <c r="D107" s="2" t="s">
        <v>243</v>
      </c>
      <c r="E107" s="1">
        <v>184</v>
      </c>
      <c r="F107" s="1">
        <v>61</v>
      </c>
      <c r="G107" s="1" t="s">
        <v>103</v>
      </c>
      <c r="H107" s="1">
        <v>2</v>
      </c>
      <c r="I107" s="1">
        <v>90</v>
      </c>
      <c r="J107" s="1" t="s">
        <v>19</v>
      </c>
      <c r="K107" s="1">
        <v>241</v>
      </c>
      <c r="L107" s="1">
        <v>37</v>
      </c>
      <c r="M107" s="1" t="s">
        <v>147</v>
      </c>
      <c r="N107" s="1">
        <v>86</v>
      </c>
      <c r="O107" s="1">
        <v>63</v>
      </c>
      <c r="P107" s="1" t="s">
        <v>39</v>
      </c>
      <c r="Q107" s="1">
        <v>87</v>
      </c>
      <c r="R107" s="1">
        <v>65</v>
      </c>
      <c r="S107" s="1" t="s">
        <v>59</v>
      </c>
      <c r="T107" s="1">
        <v>402</v>
      </c>
      <c r="U107" s="1">
        <v>78</v>
      </c>
      <c r="V107" s="1" t="s">
        <v>59</v>
      </c>
      <c r="W107" s="1">
        <v>316</v>
      </c>
      <c r="X107" s="1">
        <v>63.2</v>
      </c>
    </row>
    <row r="108" spans="1:24" x14ac:dyDescent="0.25">
      <c r="A108" s="1">
        <v>21197903</v>
      </c>
      <c r="B108" s="1" t="s">
        <v>20</v>
      </c>
      <c r="C108" s="2" t="s">
        <v>153</v>
      </c>
      <c r="D108" s="2" t="s">
        <v>244</v>
      </c>
      <c r="E108" s="1">
        <v>184</v>
      </c>
      <c r="F108" s="1">
        <v>59</v>
      </c>
      <c r="G108" s="1" t="s">
        <v>103</v>
      </c>
      <c r="H108" s="1">
        <v>2</v>
      </c>
      <c r="I108" s="1">
        <v>80</v>
      </c>
      <c r="J108" s="1" t="s">
        <v>39</v>
      </c>
      <c r="K108" s="1">
        <v>241</v>
      </c>
      <c r="L108" s="1">
        <v>35</v>
      </c>
      <c r="M108" s="1" t="s">
        <v>147</v>
      </c>
      <c r="N108" s="1">
        <v>86</v>
      </c>
      <c r="O108" s="1">
        <v>69</v>
      </c>
      <c r="P108" s="1" t="s">
        <v>39</v>
      </c>
      <c r="Q108" s="1">
        <v>87</v>
      </c>
      <c r="R108" s="1">
        <v>70</v>
      </c>
      <c r="S108" s="1" t="s">
        <v>52</v>
      </c>
      <c r="T108" s="1">
        <v>402</v>
      </c>
      <c r="U108" s="1">
        <v>78</v>
      </c>
      <c r="V108" s="1" t="s">
        <v>59</v>
      </c>
      <c r="W108" s="1">
        <v>313</v>
      </c>
      <c r="X108" s="1">
        <v>62.6</v>
      </c>
    </row>
    <row r="109" spans="1:24" x14ac:dyDescent="0.25">
      <c r="A109" s="1">
        <v>21197909</v>
      </c>
      <c r="B109" s="1" t="s">
        <v>20</v>
      </c>
      <c r="C109" s="2" t="s">
        <v>239</v>
      </c>
      <c r="D109" s="4" t="s">
        <v>245</v>
      </c>
      <c r="E109" s="1">
        <v>184</v>
      </c>
      <c r="F109" s="1">
        <v>68</v>
      </c>
      <c r="G109" s="1" t="s">
        <v>59</v>
      </c>
      <c r="H109" s="1">
        <v>2</v>
      </c>
      <c r="I109" s="1">
        <v>73</v>
      </c>
      <c r="J109" s="1" t="s">
        <v>52</v>
      </c>
      <c r="K109" s="1">
        <v>241</v>
      </c>
      <c r="L109" s="1">
        <v>43</v>
      </c>
      <c r="M109" s="1" t="s">
        <v>103</v>
      </c>
      <c r="N109" s="1">
        <v>86</v>
      </c>
      <c r="O109" s="1">
        <v>61</v>
      </c>
      <c r="P109" s="1" t="s">
        <v>39</v>
      </c>
      <c r="Q109" s="1">
        <v>87</v>
      </c>
      <c r="R109" s="1">
        <v>68</v>
      </c>
      <c r="S109" s="1" t="s">
        <v>52</v>
      </c>
      <c r="T109" s="1">
        <v>402</v>
      </c>
      <c r="U109" s="1">
        <v>78</v>
      </c>
      <c r="V109" s="1" t="s">
        <v>59</v>
      </c>
      <c r="W109" s="1">
        <v>313</v>
      </c>
      <c r="X109" s="1">
        <v>62.6</v>
      </c>
    </row>
    <row r="110" spans="1:24" x14ac:dyDescent="0.25">
      <c r="A110" s="1">
        <v>21197878</v>
      </c>
      <c r="B110" s="1" t="s">
        <v>20</v>
      </c>
      <c r="C110" s="2" t="s">
        <v>43</v>
      </c>
      <c r="D110" s="4" t="s">
        <v>245</v>
      </c>
      <c r="E110" s="1">
        <v>184</v>
      </c>
      <c r="F110" s="1">
        <v>59</v>
      </c>
      <c r="G110" s="1" t="s">
        <v>103</v>
      </c>
      <c r="H110" s="1">
        <v>2</v>
      </c>
      <c r="I110" s="1">
        <v>78</v>
      </c>
      <c r="J110" s="1" t="s">
        <v>39</v>
      </c>
      <c r="K110" s="1">
        <v>41</v>
      </c>
      <c r="L110" s="1">
        <v>50</v>
      </c>
      <c r="M110" s="1" t="s">
        <v>59</v>
      </c>
      <c r="N110" s="1">
        <v>86</v>
      </c>
      <c r="O110" s="1">
        <v>54</v>
      </c>
      <c r="P110" s="1" t="s">
        <v>52</v>
      </c>
      <c r="Q110" s="1">
        <v>87</v>
      </c>
      <c r="R110" s="1">
        <v>70</v>
      </c>
      <c r="S110" s="1" t="s">
        <v>52</v>
      </c>
      <c r="T110" s="1">
        <v>402</v>
      </c>
      <c r="U110" s="1">
        <v>76</v>
      </c>
      <c r="V110" s="1" t="s">
        <v>103</v>
      </c>
      <c r="W110" s="1">
        <v>311</v>
      </c>
      <c r="X110" s="1">
        <v>62.2</v>
      </c>
    </row>
    <row r="111" spans="1:24" x14ac:dyDescent="0.25">
      <c r="A111" s="1">
        <v>21197850</v>
      </c>
      <c r="B111" s="1" t="s">
        <v>13</v>
      </c>
      <c r="C111" s="2" t="s">
        <v>166</v>
      </c>
      <c r="D111" s="4" t="s">
        <v>245</v>
      </c>
      <c r="E111" s="1">
        <v>184</v>
      </c>
      <c r="F111" s="1">
        <v>60</v>
      </c>
      <c r="G111" s="1" t="s">
        <v>103</v>
      </c>
      <c r="H111" s="1">
        <v>2</v>
      </c>
      <c r="I111" s="1">
        <v>73</v>
      </c>
      <c r="J111" s="1" t="s">
        <v>52</v>
      </c>
      <c r="K111" s="1">
        <v>41</v>
      </c>
      <c r="L111" s="1">
        <v>51</v>
      </c>
      <c r="M111" s="1" t="s">
        <v>59</v>
      </c>
      <c r="N111" s="1">
        <v>86</v>
      </c>
      <c r="O111" s="1">
        <v>60</v>
      </c>
      <c r="P111" s="1" t="s">
        <v>52</v>
      </c>
      <c r="Q111" s="1">
        <v>87</v>
      </c>
      <c r="R111" s="1">
        <v>66</v>
      </c>
      <c r="S111" s="1" t="s">
        <v>59</v>
      </c>
      <c r="T111" s="1">
        <v>402</v>
      </c>
      <c r="U111" s="1">
        <v>71</v>
      </c>
      <c r="V111" s="1" t="s">
        <v>103</v>
      </c>
      <c r="W111" s="1">
        <v>310</v>
      </c>
      <c r="X111" s="1">
        <v>62</v>
      </c>
    </row>
    <row r="112" spans="1:24" x14ac:dyDescent="0.25">
      <c r="A112" s="1">
        <v>21197895</v>
      </c>
      <c r="B112" s="1" t="s">
        <v>20</v>
      </c>
      <c r="C112" s="2" t="s">
        <v>154</v>
      </c>
      <c r="D112" s="2" t="s">
        <v>243</v>
      </c>
      <c r="E112" s="1">
        <v>184</v>
      </c>
      <c r="F112" s="1">
        <v>62</v>
      </c>
      <c r="G112" s="1" t="s">
        <v>59</v>
      </c>
      <c r="H112" s="1">
        <v>2</v>
      </c>
      <c r="I112" s="1">
        <v>76</v>
      </c>
      <c r="J112" s="1" t="s">
        <v>39</v>
      </c>
      <c r="K112" s="1">
        <v>241</v>
      </c>
      <c r="L112" s="1">
        <v>48</v>
      </c>
      <c r="M112" s="1" t="s">
        <v>59</v>
      </c>
      <c r="N112" s="1">
        <v>86</v>
      </c>
      <c r="O112" s="1">
        <v>57</v>
      </c>
      <c r="P112" s="1" t="s">
        <v>52</v>
      </c>
      <c r="Q112" s="1">
        <v>87</v>
      </c>
      <c r="R112" s="1">
        <v>66</v>
      </c>
      <c r="S112" s="1" t="s">
        <v>59</v>
      </c>
      <c r="T112" s="1">
        <v>402</v>
      </c>
      <c r="U112" s="1">
        <v>75</v>
      </c>
      <c r="V112" s="1" t="s">
        <v>103</v>
      </c>
      <c r="W112" s="1">
        <v>309</v>
      </c>
      <c r="X112" s="1">
        <v>61.8</v>
      </c>
    </row>
    <row r="113" spans="1:24" x14ac:dyDescent="0.25">
      <c r="A113" s="1">
        <v>21197886</v>
      </c>
      <c r="B113" s="1" t="s">
        <v>20</v>
      </c>
      <c r="C113" s="2" t="s">
        <v>155</v>
      </c>
      <c r="D113" s="2" t="s">
        <v>243</v>
      </c>
      <c r="E113" s="1">
        <v>184</v>
      </c>
      <c r="F113" s="1">
        <v>60</v>
      </c>
      <c r="G113" s="1" t="s">
        <v>103</v>
      </c>
      <c r="H113" s="1">
        <v>2</v>
      </c>
      <c r="I113" s="1">
        <v>76</v>
      </c>
      <c r="J113" s="1" t="s">
        <v>39</v>
      </c>
      <c r="K113" s="1">
        <v>241</v>
      </c>
      <c r="L113" s="1">
        <v>51</v>
      </c>
      <c r="M113" s="1" t="s">
        <v>59</v>
      </c>
      <c r="N113" s="1">
        <v>86</v>
      </c>
      <c r="O113" s="1">
        <v>55</v>
      </c>
      <c r="P113" s="1" t="s">
        <v>52</v>
      </c>
      <c r="Q113" s="1">
        <v>87</v>
      </c>
      <c r="R113" s="1">
        <v>62</v>
      </c>
      <c r="S113" s="1" t="s">
        <v>59</v>
      </c>
      <c r="T113" s="1">
        <v>402</v>
      </c>
      <c r="U113" s="1">
        <v>74</v>
      </c>
      <c r="V113" s="1" t="s">
        <v>103</v>
      </c>
      <c r="W113" s="1">
        <v>304</v>
      </c>
      <c r="X113" s="1">
        <v>60.8</v>
      </c>
    </row>
    <row r="114" spans="1:24" x14ac:dyDescent="0.25">
      <c r="A114" s="1">
        <v>21197881</v>
      </c>
      <c r="B114" s="1" t="s">
        <v>13</v>
      </c>
      <c r="C114" s="2" t="s">
        <v>113</v>
      </c>
      <c r="D114" s="4" t="s">
        <v>245</v>
      </c>
      <c r="E114" s="1">
        <v>184</v>
      </c>
      <c r="F114" s="1">
        <v>63</v>
      </c>
      <c r="G114" s="1" t="s">
        <v>59</v>
      </c>
      <c r="H114" s="1">
        <v>2</v>
      </c>
      <c r="I114" s="1">
        <v>72</v>
      </c>
      <c r="J114" s="1" t="s">
        <v>52</v>
      </c>
      <c r="K114" s="1">
        <v>41</v>
      </c>
      <c r="L114" s="1">
        <v>51</v>
      </c>
      <c r="M114" s="1" t="s">
        <v>59</v>
      </c>
      <c r="N114" s="1">
        <v>86</v>
      </c>
      <c r="O114" s="1">
        <v>59</v>
      </c>
      <c r="P114" s="1" t="s">
        <v>52</v>
      </c>
      <c r="Q114" s="1">
        <v>87</v>
      </c>
      <c r="R114" s="1">
        <v>58</v>
      </c>
      <c r="S114" s="1" t="s">
        <v>103</v>
      </c>
      <c r="T114" s="1">
        <v>402</v>
      </c>
      <c r="U114" s="1">
        <v>72</v>
      </c>
      <c r="V114" s="1" t="s">
        <v>103</v>
      </c>
      <c r="W114" s="1">
        <v>303</v>
      </c>
      <c r="X114" s="1">
        <v>60.6</v>
      </c>
    </row>
    <row r="115" spans="1:24" x14ac:dyDescent="0.25">
      <c r="A115" s="1">
        <v>21197896</v>
      </c>
      <c r="B115" s="1" t="s">
        <v>13</v>
      </c>
      <c r="C115" s="2" t="s">
        <v>232</v>
      </c>
      <c r="D115" s="2" t="s">
        <v>243</v>
      </c>
      <c r="E115" s="1">
        <v>184</v>
      </c>
      <c r="F115" s="1">
        <v>49</v>
      </c>
      <c r="G115" s="1" t="s">
        <v>147</v>
      </c>
      <c r="H115" s="1">
        <v>2</v>
      </c>
      <c r="I115" s="1">
        <v>79</v>
      </c>
      <c r="J115" s="1" t="s">
        <v>39</v>
      </c>
      <c r="K115" s="1">
        <v>241</v>
      </c>
      <c r="L115" s="1">
        <v>54</v>
      </c>
      <c r="M115" s="1" t="s">
        <v>52</v>
      </c>
      <c r="N115" s="1">
        <v>86</v>
      </c>
      <c r="O115" s="1">
        <v>59</v>
      </c>
      <c r="P115" s="1" t="s">
        <v>52</v>
      </c>
      <c r="Q115" s="1">
        <v>87</v>
      </c>
      <c r="R115" s="1">
        <v>57</v>
      </c>
      <c r="S115" s="1" t="s">
        <v>103</v>
      </c>
      <c r="T115" s="1">
        <v>402</v>
      </c>
      <c r="U115" s="1">
        <v>73</v>
      </c>
      <c r="V115" s="1" t="s">
        <v>103</v>
      </c>
      <c r="W115" s="1">
        <v>298</v>
      </c>
      <c r="X115" s="1">
        <v>59.6</v>
      </c>
    </row>
    <row r="116" spans="1:24" x14ac:dyDescent="0.25">
      <c r="A116" s="1">
        <v>21197890</v>
      </c>
      <c r="B116" s="1" t="s">
        <v>13</v>
      </c>
      <c r="C116" s="2" t="s">
        <v>230</v>
      </c>
      <c r="D116" s="2" t="s">
        <v>243</v>
      </c>
      <c r="E116" s="1">
        <v>184</v>
      </c>
      <c r="F116" s="1">
        <v>62</v>
      </c>
      <c r="G116" s="1" t="s">
        <v>59</v>
      </c>
      <c r="H116" s="1">
        <v>2</v>
      </c>
      <c r="I116" s="1">
        <v>70</v>
      </c>
      <c r="J116" s="1" t="s">
        <v>52</v>
      </c>
      <c r="K116" s="1">
        <v>241</v>
      </c>
      <c r="L116" s="1">
        <v>39</v>
      </c>
      <c r="M116" s="1" t="s">
        <v>103</v>
      </c>
      <c r="N116" s="1">
        <v>86</v>
      </c>
      <c r="O116" s="1">
        <v>63</v>
      </c>
      <c r="P116" s="1" t="s">
        <v>39</v>
      </c>
      <c r="Q116" s="1">
        <v>87</v>
      </c>
      <c r="R116" s="1">
        <v>62</v>
      </c>
      <c r="S116" s="1" t="s">
        <v>59</v>
      </c>
      <c r="T116" s="1">
        <v>402</v>
      </c>
      <c r="U116" s="1">
        <v>74</v>
      </c>
      <c r="V116" s="1" t="s">
        <v>103</v>
      </c>
      <c r="W116" s="1">
        <v>296</v>
      </c>
      <c r="X116" s="1">
        <v>59.2</v>
      </c>
    </row>
    <row r="117" spans="1:24" x14ac:dyDescent="0.25">
      <c r="A117" s="1">
        <v>21197902</v>
      </c>
      <c r="B117" s="1" t="s">
        <v>20</v>
      </c>
      <c r="C117" s="2" t="s">
        <v>77</v>
      </c>
      <c r="D117" s="2" t="s">
        <v>244</v>
      </c>
      <c r="E117" s="1">
        <v>184</v>
      </c>
      <c r="F117" s="1">
        <v>57</v>
      </c>
      <c r="G117" s="1" t="s">
        <v>103</v>
      </c>
      <c r="H117" s="1">
        <v>2</v>
      </c>
      <c r="I117" s="1">
        <v>72</v>
      </c>
      <c r="J117" s="1" t="s">
        <v>52</v>
      </c>
      <c r="K117" s="1">
        <v>241</v>
      </c>
      <c r="L117" s="1">
        <v>42</v>
      </c>
      <c r="M117" s="1" t="s">
        <v>103</v>
      </c>
      <c r="N117" s="1">
        <v>86</v>
      </c>
      <c r="O117" s="1">
        <v>59</v>
      </c>
      <c r="P117" s="1" t="s">
        <v>52</v>
      </c>
      <c r="Q117" s="1">
        <v>87</v>
      </c>
      <c r="R117" s="1">
        <v>65</v>
      </c>
      <c r="S117" s="1" t="s">
        <v>59</v>
      </c>
      <c r="T117" s="1">
        <v>402</v>
      </c>
      <c r="U117" s="1">
        <v>74</v>
      </c>
      <c r="V117" s="1" t="s">
        <v>103</v>
      </c>
      <c r="W117" s="1">
        <v>295</v>
      </c>
      <c r="X117" s="1">
        <v>59</v>
      </c>
    </row>
    <row r="118" spans="1:24" x14ac:dyDescent="0.25">
      <c r="A118" s="1">
        <v>21197892</v>
      </c>
      <c r="B118" s="1" t="s">
        <v>13</v>
      </c>
      <c r="C118" s="2" t="s">
        <v>158</v>
      </c>
      <c r="D118" s="2" t="s">
        <v>243</v>
      </c>
      <c r="E118" s="1">
        <v>184</v>
      </c>
      <c r="F118" s="1">
        <v>61</v>
      </c>
      <c r="G118" s="1" t="s">
        <v>103</v>
      </c>
      <c r="H118" s="1">
        <v>2</v>
      </c>
      <c r="I118" s="1">
        <v>69</v>
      </c>
      <c r="J118" s="1" t="s">
        <v>59</v>
      </c>
      <c r="K118" s="1">
        <v>241</v>
      </c>
      <c r="L118" s="1">
        <v>46</v>
      </c>
      <c r="M118" s="1" t="s">
        <v>59</v>
      </c>
      <c r="N118" s="1">
        <v>86</v>
      </c>
      <c r="O118" s="1">
        <v>57</v>
      </c>
      <c r="P118" s="1" t="s">
        <v>52</v>
      </c>
      <c r="Q118" s="1">
        <v>87</v>
      </c>
      <c r="R118" s="1">
        <v>61</v>
      </c>
      <c r="S118" s="1" t="s">
        <v>59</v>
      </c>
      <c r="T118" s="1">
        <v>402</v>
      </c>
      <c r="U118" s="1">
        <v>73</v>
      </c>
      <c r="V118" s="1" t="s">
        <v>103</v>
      </c>
      <c r="W118" s="1">
        <v>294</v>
      </c>
      <c r="X118" s="1">
        <v>58.8</v>
      </c>
    </row>
    <row r="119" spans="1:24" x14ac:dyDescent="0.25">
      <c r="A119" s="1">
        <v>21197882</v>
      </c>
      <c r="B119" s="1" t="s">
        <v>13</v>
      </c>
      <c r="C119" s="2" t="s">
        <v>225</v>
      </c>
      <c r="D119" s="2" t="s">
        <v>243</v>
      </c>
      <c r="E119" s="1">
        <v>184</v>
      </c>
      <c r="F119" s="1">
        <v>57</v>
      </c>
      <c r="G119" s="1" t="s">
        <v>103</v>
      </c>
      <c r="H119" s="1">
        <v>2</v>
      </c>
      <c r="I119" s="1">
        <v>71</v>
      </c>
      <c r="J119" s="1" t="s">
        <v>52</v>
      </c>
      <c r="K119" s="1">
        <v>41</v>
      </c>
      <c r="L119" s="1">
        <v>54</v>
      </c>
      <c r="M119" s="1" t="s">
        <v>52</v>
      </c>
      <c r="N119" s="1">
        <v>86</v>
      </c>
      <c r="O119" s="1">
        <v>51</v>
      </c>
      <c r="P119" s="1" t="s">
        <v>59</v>
      </c>
      <c r="Q119" s="1">
        <v>87</v>
      </c>
      <c r="R119" s="1">
        <v>57</v>
      </c>
      <c r="S119" s="1" t="s">
        <v>103</v>
      </c>
      <c r="T119" s="1">
        <v>402</v>
      </c>
      <c r="U119" s="1">
        <v>72</v>
      </c>
      <c r="V119" s="1" t="s">
        <v>103</v>
      </c>
      <c r="W119" s="1">
        <v>290</v>
      </c>
      <c r="X119" s="1">
        <v>58</v>
      </c>
    </row>
    <row r="120" spans="1:24" x14ac:dyDescent="0.25">
      <c r="A120" s="1">
        <v>21197905</v>
      </c>
      <c r="B120" s="1" t="s">
        <v>13</v>
      </c>
      <c r="C120" s="2" t="s">
        <v>161</v>
      </c>
      <c r="D120" s="4" t="s">
        <v>245</v>
      </c>
      <c r="E120" s="1">
        <v>184</v>
      </c>
      <c r="F120" s="1">
        <v>59</v>
      </c>
      <c r="G120" s="1" t="s">
        <v>103</v>
      </c>
      <c r="H120" s="1">
        <v>2</v>
      </c>
      <c r="I120" s="1">
        <v>67</v>
      </c>
      <c r="J120" s="1" t="s">
        <v>59</v>
      </c>
      <c r="K120" s="1">
        <v>241</v>
      </c>
      <c r="L120" s="1">
        <v>39</v>
      </c>
      <c r="M120" s="1" t="s">
        <v>103</v>
      </c>
      <c r="N120" s="1">
        <v>86</v>
      </c>
      <c r="O120" s="1">
        <v>57</v>
      </c>
      <c r="P120" s="1" t="s">
        <v>52</v>
      </c>
      <c r="Q120" s="1">
        <v>87</v>
      </c>
      <c r="R120" s="1">
        <v>67</v>
      </c>
      <c r="S120" s="1" t="s">
        <v>52</v>
      </c>
      <c r="T120" s="1">
        <v>402</v>
      </c>
      <c r="U120" s="1">
        <v>74</v>
      </c>
      <c r="V120" s="1" t="s">
        <v>103</v>
      </c>
      <c r="W120" s="1">
        <v>289</v>
      </c>
      <c r="X120" s="1">
        <v>57.8</v>
      </c>
    </row>
    <row r="121" spans="1:24" x14ac:dyDescent="0.25">
      <c r="A121" s="1">
        <v>21197901</v>
      </c>
      <c r="B121" s="1" t="s">
        <v>20</v>
      </c>
      <c r="C121" s="2" t="s">
        <v>236</v>
      </c>
      <c r="D121" s="2" t="s">
        <v>244</v>
      </c>
      <c r="E121" s="1">
        <v>184</v>
      </c>
      <c r="F121" s="1">
        <v>54</v>
      </c>
      <c r="G121" s="1" t="s">
        <v>103</v>
      </c>
      <c r="H121" s="1">
        <v>2</v>
      </c>
      <c r="I121" s="1">
        <v>67</v>
      </c>
      <c r="J121" s="1" t="s">
        <v>59</v>
      </c>
      <c r="K121" s="1">
        <v>241</v>
      </c>
      <c r="L121" s="1">
        <v>35</v>
      </c>
      <c r="M121" s="1" t="s">
        <v>147</v>
      </c>
      <c r="N121" s="1">
        <v>86</v>
      </c>
      <c r="O121" s="1">
        <v>59</v>
      </c>
      <c r="P121" s="1" t="s">
        <v>52</v>
      </c>
      <c r="Q121" s="1">
        <v>87</v>
      </c>
      <c r="R121" s="1">
        <v>62</v>
      </c>
      <c r="S121" s="1" t="s">
        <v>59</v>
      </c>
      <c r="T121" s="1">
        <v>402</v>
      </c>
      <c r="U121" s="1">
        <v>70</v>
      </c>
      <c r="V121" s="1" t="s">
        <v>147</v>
      </c>
      <c r="W121" s="1">
        <v>277</v>
      </c>
      <c r="X121" s="1">
        <v>55.4</v>
      </c>
    </row>
    <row r="122" spans="1:24" x14ac:dyDescent="0.25">
      <c r="A122" s="1">
        <v>21197791</v>
      </c>
      <c r="B122" s="1" t="s">
        <v>20</v>
      </c>
      <c r="C122" s="2" t="s">
        <v>152</v>
      </c>
      <c r="D122" s="2" t="s">
        <v>243</v>
      </c>
      <c r="E122" s="1">
        <v>184</v>
      </c>
      <c r="F122" s="1">
        <v>52</v>
      </c>
      <c r="G122" s="1" t="s">
        <v>147</v>
      </c>
      <c r="H122" s="1">
        <v>2</v>
      </c>
      <c r="I122" s="1">
        <v>78</v>
      </c>
      <c r="J122" s="1" t="s">
        <v>39</v>
      </c>
      <c r="K122" s="1">
        <v>41</v>
      </c>
      <c r="L122" s="1">
        <v>38</v>
      </c>
      <c r="M122" s="1" t="s">
        <v>147</v>
      </c>
      <c r="N122" s="1">
        <v>86</v>
      </c>
      <c r="O122" s="1">
        <v>52</v>
      </c>
      <c r="P122" s="1" t="s">
        <v>59</v>
      </c>
      <c r="Q122" s="1">
        <v>87</v>
      </c>
      <c r="R122" s="1">
        <v>56</v>
      </c>
      <c r="S122" s="1" t="s">
        <v>103</v>
      </c>
      <c r="T122" s="1">
        <v>402</v>
      </c>
      <c r="U122" s="1">
        <v>72</v>
      </c>
      <c r="V122" s="1" t="s">
        <v>103</v>
      </c>
      <c r="W122" s="1">
        <v>276</v>
      </c>
      <c r="X122" s="1">
        <v>55.2</v>
      </c>
    </row>
    <row r="123" spans="1:24" x14ac:dyDescent="0.25">
      <c r="A123" s="1">
        <v>21197855</v>
      </c>
      <c r="B123" s="1" t="s">
        <v>13</v>
      </c>
      <c r="C123" s="2" t="s">
        <v>208</v>
      </c>
      <c r="D123" s="4" t="s">
        <v>245</v>
      </c>
      <c r="E123" s="1">
        <v>184</v>
      </c>
      <c r="F123" s="1">
        <v>55</v>
      </c>
      <c r="G123" s="1" t="s">
        <v>103</v>
      </c>
      <c r="H123" s="1">
        <v>2</v>
      </c>
      <c r="I123" s="1">
        <v>64</v>
      </c>
      <c r="J123" s="1" t="s">
        <v>59</v>
      </c>
      <c r="K123" s="1">
        <v>41</v>
      </c>
      <c r="L123" s="1">
        <v>43</v>
      </c>
      <c r="M123" s="1" t="s">
        <v>103</v>
      </c>
      <c r="N123" s="1">
        <v>86</v>
      </c>
      <c r="O123" s="1">
        <v>51</v>
      </c>
      <c r="P123" s="1" t="s">
        <v>59</v>
      </c>
      <c r="Q123" s="1">
        <v>87</v>
      </c>
      <c r="R123" s="1">
        <v>63</v>
      </c>
      <c r="S123" s="1" t="s">
        <v>59</v>
      </c>
      <c r="T123" s="1">
        <v>402</v>
      </c>
      <c r="U123" s="1">
        <v>69</v>
      </c>
      <c r="V123" s="1" t="s">
        <v>147</v>
      </c>
      <c r="W123" s="1">
        <v>276</v>
      </c>
      <c r="X123" s="1">
        <v>55.2</v>
      </c>
    </row>
  </sheetData>
  <autoFilter ref="A1:AC123">
    <sortState ref="A2:Z123">
      <sortCondition descending="1" ref="W1:W12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workbookViewId="0">
      <selection activeCell="N7" sqref="N7"/>
    </sheetView>
  </sheetViews>
  <sheetFormatPr defaultRowHeight="15" x14ac:dyDescent="0.25"/>
  <cols>
    <col min="2" max="2" width="8.140625" bestFit="1" customWidth="1"/>
    <col min="3" max="3" width="21.5703125" bestFit="1" customWidth="1"/>
    <col min="4" max="24" width="6.7109375" customWidth="1"/>
  </cols>
  <sheetData>
    <row r="1" spans="1:24" x14ac:dyDescent="0.25">
      <c r="A1" s="1" t="s">
        <v>0</v>
      </c>
      <c r="B1" s="1" t="s">
        <v>1</v>
      </c>
      <c r="C1" t="s">
        <v>2</v>
      </c>
      <c r="D1" s="3" t="s">
        <v>242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</v>
      </c>
      <c r="J1" s="1" t="s">
        <v>6</v>
      </c>
      <c r="K1" s="1" t="s">
        <v>8</v>
      </c>
      <c r="L1" s="1" t="s">
        <v>5</v>
      </c>
      <c r="M1" s="1" t="s">
        <v>6</v>
      </c>
      <c r="N1" s="1" t="s">
        <v>9</v>
      </c>
      <c r="O1" s="1" t="s">
        <v>5</v>
      </c>
      <c r="P1" s="1" t="s">
        <v>6</v>
      </c>
      <c r="Q1" s="1" t="s">
        <v>10</v>
      </c>
      <c r="R1" s="1" t="s">
        <v>5</v>
      </c>
      <c r="S1" s="1" t="s">
        <v>6</v>
      </c>
      <c r="T1" s="1" t="s">
        <v>11</v>
      </c>
      <c r="U1" s="1" t="s">
        <v>5</v>
      </c>
      <c r="V1" s="1" t="s">
        <v>6</v>
      </c>
      <c r="W1" s="1" t="s">
        <v>12</v>
      </c>
      <c r="X1" s="1" t="s">
        <v>246</v>
      </c>
    </row>
    <row r="2" spans="1:24" x14ac:dyDescent="0.25">
      <c r="A2" s="1">
        <v>21197791</v>
      </c>
      <c r="B2" s="1" t="s">
        <v>20</v>
      </c>
      <c r="C2" s="2" t="s">
        <v>152</v>
      </c>
      <c r="D2" s="2" t="s">
        <v>243</v>
      </c>
      <c r="E2" s="1">
        <v>184</v>
      </c>
      <c r="F2" s="1">
        <v>52</v>
      </c>
      <c r="G2" s="1" t="s">
        <v>147</v>
      </c>
      <c r="H2" s="1">
        <v>2</v>
      </c>
      <c r="I2" s="1">
        <v>78</v>
      </c>
      <c r="J2" s="1" t="s">
        <v>39</v>
      </c>
      <c r="K2" s="1">
        <v>41</v>
      </c>
      <c r="L2" s="1">
        <v>38</v>
      </c>
      <c r="M2" s="1" t="s">
        <v>147</v>
      </c>
      <c r="N2" s="1">
        <v>86</v>
      </c>
      <c r="O2" s="1">
        <v>52</v>
      </c>
      <c r="P2" s="1" t="s">
        <v>59</v>
      </c>
      <c r="Q2" s="1">
        <v>87</v>
      </c>
      <c r="R2" s="1">
        <v>56</v>
      </c>
      <c r="S2" s="1" t="s">
        <v>103</v>
      </c>
      <c r="T2" s="1">
        <v>402</v>
      </c>
      <c r="U2" s="1">
        <v>72</v>
      </c>
      <c r="V2" s="1" t="s">
        <v>103</v>
      </c>
      <c r="W2" s="1">
        <v>276</v>
      </c>
      <c r="X2" s="1">
        <v>55.2</v>
      </c>
    </row>
    <row r="3" spans="1:24" x14ac:dyDescent="0.25">
      <c r="A3" s="1">
        <v>21197792</v>
      </c>
      <c r="B3" s="1" t="s">
        <v>13</v>
      </c>
      <c r="C3" s="2" t="s">
        <v>165</v>
      </c>
      <c r="D3" s="2" t="s">
        <v>243</v>
      </c>
      <c r="E3" s="1">
        <v>184</v>
      </c>
      <c r="F3" s="1">
        <v>68</v>
      </c>
      <c r="G3" s="1" t="s">
        <v>59</v>
      </c>
      <c r="H3" s="1">
        <v>2</v>
      </c>
      <c r="I3" s="1">
        <v>78</v>
      </c>
      <c r="J3" s="1" t="s">
        <v>39</v>
      </c>
      <c r="K3" s="1">
        <v>41</v>
      </c>
      <c r="L3" s="1">
        <v>67</v>
      </c>
      <c r="M3" s="1" t="s">
        <v>39</v>
      </c>
      <c r="N3" s="1">
        <v>86</v>
      </c>
      <c r="O3" s="1">
        <v>72</v>
      </c>
      <c r="P3" s="1" t="s">
        <v>29</v>
      </c>
      <c r="Q3" s="1">
        <v>87</v>
      </c>
      <c r="R3" s="1">
        <v>69</v>
      </c>
      <c r="S3" s="1" t="s">
        <v>52</v>
      </c>
      <c r="T3" s="1">
        <v>402</v>
      </c>
      <c r="U3" s="1">
        <v>82</v>
      </c>
      <c r="V3" s="1" t="s">
        <v>52</v>
      </c>
      <c r="W3" s="1">
        <v>354</v>
      </c>
      <c r="X3" s="1">
        <v>70.8</v>
      </c>
    </row>
    <row r="4" spans="1:24" x14ac:dyDescent="0.25">
      <c r="A4" s="1">
        <v>21197793</v>
      </c>
      <c r="B4" s="1" t="s">
        <v>13</v>
      </c>
      <c r="C4" s="2" t="s">
        <v>166</v>
      </c>
      <c r="D4" s="2" t="s">
        <v>243</v>
      </c>
      <c r="E4" s="1">
        <v>184</v>
      </c>
      <c r="F4" s="1">
        <v>68</v>
      </c>
      <c r="G4" s="1" t="s">
        <v>59</v>
      </c>
      <c r="H4" s="1">
        <v>2</v>
      </c>
      <c r="I4" s="1">
        <v>96</v>
      </c>
      <c r="J4" s="1" t="s">
        <v>16</v>
      </c>
      <c r="K4" s="1">
        <v>41</v>
      </c>
      <c r="L4" s="1">
        <v>68</v>
      </c>
      <c r="M4" s="1" t="s">
        <v>39</v>
      </c>
      <c r="N4" s="1">
        <v>86</v>
      </c>
      <c r="O4" s="1">
        <v>81</v>
      </c>
      <c r="P4" s="1" t="s">
        <v>19</v>
      </c>
      <c r="Q4" s="1">
        <v>87</v>
      </c>
      <c r="R4" s="1">
        <v>89</v>
      </c>
      <c r="S4" s="1" t="s">
        <v>19</v>
      </c>
      <c r="T4" s="1">
        <v>402</v>
      </c>
      <c r="U4" s="1">
        <v>91</v>
      </c>
      <c r="V4" s="1" t="s">
        <v>29</v>
      </c>
      <c r="W4" s="1">
        <v>402</v>
      </c>
      <c r="X4" s="1">
        <v>80.400000000000006</v>
      </c>
    </row>
    <row r="5" spans="1:24" x14ac:dyDescent="0.25">
      <c r="A5" s="1">
        <v>21197794</v>
      </c>
      <c r="B5" s="1" t="s">
        <v>20</v>
      </c>
      <c r="C5" s="2" t="s">
        <v>167</v>
      </c>
      <c r="D5" s="2" t="s">
        <v>243</v>
      </c>
      <c r="E5" s="1">
        <v>184</v>
      </c>
      <c r="F5" s="1">
        <v>82</v>
      </c>
      <c r="G5" s="1" t="s">
        <v>29</v>
      </c>
      <c r="H5" s="1">
        <v>2</v>
      </c>
      <c r="I5" s="1">
        <v>97</v>
      </c>
      <c r="J5" s="1" t="s">
        <v>16</v>
      </c>
      <c r="K5" s="1">
        <v>41</v>
      </c>
      <c r="L5" s="1">
        <v>63</v>
      </c>
      <c r="M5" s="1" t="s">
        <v>39</v>
      </c>
      <c r="N5" s="1">
        <v>86</v>
      </c>
      <c r="O5" s="1">
        <v>91</v>
      </c>
      <c r="P5" s="1" t="s">
        <v>16</v>
      </c>
      <c r="Q5" s="1">
        <v>87</v>
      </c>
      <c r="R5" s="1">
        <v>89</v>
      </c>
      <c r="S5" s="1" t="s">
        <v>19</v>
      </c>
      <c r="T5" s="1">
        <v>402</v>
      </c>
      <c r="U5" s="1">
        <v>94</v>
      </c>
      <c r="V5" s="1" t="s">
        <v>19</v>
      </c>
      <c r="W5" s="1">
        <v>422</v>
      </c>
      <c r="X5" s="1">
        <v>84.4</v>
      </c>
    </row>
    <row r="6" spans="1:24" x14ac:dyDescent="0.25">
      <c r="A6" s="1">
        <v>21197795</v>
      </c>
      <c r="B6" s="1" t="s">
        <v>20</v>
      </c>
      <c r="C6" s="2" t="s">
        <v>168</v>
      </c>
      <c r="D6" s="2" t="s">
        <v>243</v>
      </c>
      <c r="E6" s="1">
        <v>184</v>
      </c>
      <c r="F6" s="1">
        <v>80</v>
      </c>
      <c r="G6" s="1" t="s">
        <v>39</v>
      </c>
      <c r="H6" s="1">
        <v>2</v>
      </c>
      <c r="I6" s="1">
        <v>87</v>
      </c>
      <c r="J6" s="1" t="s">
        <v>19</v>
      </c>
      <c r="K6" s="1">
        <v>41</v>
      </c>
      <c r="L6" s="1">
        <v>71</v>
      </c>
      <c r="M6" s="1" t="s">
        <v>29</v>
      </c>
      <c r="N6" s="1">
        <v>86</v>
      </c>
      <c r="O6" s="1">
        <v>79</v>
      </c>
      <c r="P6" s="1" t="s">
        <v>29</v>
      </c>
      <c r="Q6" s="1">
        <v>87</v>
      </c>
      <c r="R6" s="1">
        <v>76</v>
      </c>
      <c r="S6" s="1" t="s">
        <v>39</v>
      </c>
      <c r="T6" s="1">
        <v>402</v>
      </c>
      <c r="U6" s="1">
        <v>89</v>
      </c>
      <c r="V6" s="1" t="s">
        <v>29</v>
      </c>
      <c r="W6" s="1">
        <v>393</v>
      </c>
      <c r="X6" s="1">
        <v>78.599999999999994</v>
      </c>
    </row>
    <row r="7" spans="1:24" x14ac:dyDescent="0.25">
      <c r="A7" s="1">
        <v>21197796</v>
      </c>
      <c r="B7" s="1" t="s">
        <v>13</v>
      </c>
      <c r="C7" s="2" t="s">
        <v>148</v>
      </c>
      <c r="D7" s="2" t="s">
        <v>243</v>
      </c>
      <c r="E7" s="1">
        <v>184</v>
      </c>
      <c r="F7" s="1">
        <v>64</v>
      </c>
      <c r="G7" s="1" t="s">
        <v>59</v>
      </c>
      <c r="H7" s="1">
        <v>2</v>
      </c>
      <c r="I7" s="1">
        <v>66</v>
      </c>
      <c r="J7" s="1" t="s">
        <v>59</v>
      </c>
      <c r="K7" s="1">
        <v>41</v>
      </c>
      <c r="L7" s="1">
        <v>61</v>
      </c>
      <c r="M7" s="1" t="s">
        <v>39</v>
      </c>
      <c r="N7" s="1">
        <v>86</v>
      </c>
      <c r="O7" s="1">
        <v>63</v>
      </c>
      <c r="P7" s="1" t="s">
        <v>39</v>
      </c>
      <c r="Q7" s="1">
        <v>87</v>
      </c>
      <c r="R7" s="1">
        <v>64</v>
      </c>
      <c r="S7" s="1" t="s">
        <v>59</v>
      </c>
      <c r="T7" s="1">
        <v>402</v>
      </c>
      <c r="U7" s="1">
        <v>76</v>
      </c>
      <c r="V7" s="1" t="s">
        <v>103</v>
      </c>
      <c r="W7" s="1">
        <v>318</v>
      </c>
      <c r="X7" s="1">
        <v>63.6</v>
      </c>
    </row>
    <row r="8" spans="1:24" x14ac:dyDescent="0.25">
      <c r="A8" s="1">
        <v>21197797</v>
      </c>
      <c r="B8" s="1" t="s">
        <v>13</v>
      </c>
      <c r="C8" s="2" t="s">
        <v>169</v>
      </c>
      <c r="D8" s="2" t="s">
        <v>243</v>
      </c>
      <c r="E8" s="1">
        <v>184</v>
      </c>
      <c r="F8" s="1">
        <v>71</v>
      </c>
      <c r="G8" s="1" t="s">
        <v>52</v>
      </c>
      <c r="H8" s="1">
        <v>2</v>
      </c>
      <c r="I8" s="1">
        <v>68</v>
      </c>
      <c r="J8" s="1" t="s">
        <v>59</v>
      </c>
      <c r="K8" s="1">
        <v>41</v>
      </c>
      <c r="L8" s="1">
        <v>69</v>
      </c>
      <c r="M8" s="1" t="s">
        <v>39</v>
      </c>
      <c r="N8" s="1">
        <v>86</v>
      </c>
      <c r="O8" s="1">
        <v>68</v>
      </c>
      <c r="P8" s="1" t="s">
        <v>39</v>
      </c>
      <c r="Q8" s="1">
        <v>87</v>
      </c>
      <c r="R8" s="1">
        <v>75</v>
      </c>
      <c r="S8" s="1" t="s">
        <v>39</v>
      </c>
      <c r="T8" s="1">
        <v>402</v>
      </c>
      <c r="U8" s="1">
        <v>79</v>
      </c>
      <c r="V8" s="1" t="s">
        <v>59</v>
      </c>
      <c r="W8" s="1">
        <v>351</v>
      </c>
      <c r="X8" s="1">
        <v>70.2</v>
      </c>
    </row>
    <row r="9" spans="1:24" x14ac:dyDescent="0.25">
      <c r="A9" s="1">
        <v>21197798</v>
      </c>
      <c r="B9" s="1" t="s">
        <v>13</v>
      </c>
      <c r="C9" s="2" t="s">
        <v>17</v>
      </c>
      <c r="D9" s="2" t="s">
        <v>243</v>
      </c>
      <c r="E9" s="1">
        <v>184</v>
      </c>
      <c r="F9" s="1">
        <v>78</v>
      </c>
      <c r="G9" s="1" t="s">
        <v>39</v>
      </c>
      <c r="H9" s="1">
        <v>2</v>
      </c>
      <c r="I9" s="1">
        <v>95</v>
      </c>
      <c r="J9" s="1" t="s">
        <v>16</v>
      </c>
      <c r="K9" s="1">
        <v>41</v>
      </c>
      <c r="L9" s="1">
        <v>87</v>
      </c>
      <c r="M9" s="1" t="s">
        <v>19</v>
      </c>
      <c r="N9" s="1">
        <v>86</v>
      </c>
      <c r="O9" s="1">
        <v>86</v>
      </c>
      <c r="P9" s="1" t="s">
        <v>19</v>
      </c>
      <c r="Q9" s="1">
        <v>87</v>
      </c>
      <c r="R9" s="1">
        <v>89</v>
      </c>
      <c r="S9" s="1" t="s">
        <v>19</v>
      </c>
      <c r="T9" s="1">
        <v>402</v>
      </c>
      <c r="U9" s="1">
        <v>94</v>
      </c>
      <c r="V9" s="1" t="s">
        <v>19</v>
      </c>
      <c r="W9" s="1">
        <v>435</v>
      </c>
      <c r="X9" s="1">
        <v>87</v>
      </c>
    </row>
    <row r="10" spans="1:24" x14ac:dyDescent="0.25">
      <c r="A10" s="1">
        <v>21197799</v>
      </c>
      <c r="B10" s="1" t="s">
        <v>13</v>
      </c>
      <c r="C10" s="2" t="s">
        <v>170</v>
      </c>
      <c r="D10" s="2" t="s">
        <v>243</v>
      </c>
      <c r="E10" s="1">
        <v>184</v>
      </c>
      <c r="F10" s="1">
        <v>90</v>
      </c>
      <c r="G10" s="1" t="s">
        <v>19</v>
      </c>
      <c r="H10" s="1">
        <v>2</v>
      </c>
      <c r="I10" s="1">
        <v>100</v>
      </c>
      <c r="J10" s="1" t="s">
        <v>16</v>
      </c>
      <c r="K10" s="1">
        <v>41</v>
      </c>
      <c r="L10" s="1">
        <v>100</v>
      </c>
      <c r="M10" s="1" t="s">
        <v>16</v>
      </c>
      <c r="N10" s="1">
        <v>86</v>
      </c>
      <c r="O10" s="1">
        <v>100</v>
      </c>
      <c r="P10" s="1" t="s">
        <v>16</v>
      </c>
      <c r="Q10" s="1">
        <v>87</v>
      </c>
      <c r="R10" s="1">
        <v>91</v>
      </c>
      <c r="S10" s="1" t="s">
        <v>19</v>
      </c>
      <c r="T10" s="1">
        <v>402</v>
      </c>
      <c r="U10" s="1">
        <v>100</v>
      </c>
      <c r="V10" s="1" t="s">
        <v>16</v>
      </c>
      <c r="W10" s="1">
        <v>481</v>
      </c>
      <c r="X10" s="1">
        <v>96.2</v>
      </c>
    </row>
    <row r="11" spans="1:24" x14ac:dyDescent="0.25">
      <c r="A11" s="1">
        <v>21197800</v>
      </c>
      <c r="B11" s="1" t="s">
        <v>13</v>
      </c>
      <c r="C11" s="2" t="s">
        <v>171</v>
      </c>
      <c r="D11" s="2" t="s">
        <v>243</v>
      </c>
      <c r="E11" s="1">
        <v>184</v>
      </c>
      <c r="F11" s="1">
        <v>86</v>
      </c>
      <c r="G11" s="1" t="s">
        <v>29</v>
      </c>
      <c r="H11" s="1">
        <v>2</v>
      </c>
      <c r="I11" s="1">
        <v>90</v>
      </c>
      <c r="J11" s="1" t="s">
        <v>19</v>
      </c>
      <c r="K11" s="1">
        <v>41</v>
      </c>
      <c r="L11" s="1">
        <v>94</v>
      </c>
      <c r="M11" s="1" t="s">
        <v>16</v>
      </c>
      <c r="N11" s="1">
        <v>86</v>
      </c>
      <c r="O11" s="1">
        <v>92</v>
      </c>
      <c r="P11" s="1" t="s">
        <v>16</v>
      </c>
      <c r="Q11" s="1">
        <v>87</v>
      </c>
      <c r="R11" s="1">
        <v>88</v>
      </c>
      <c r="S11" s="1" t="s">
        <v>29</v>
      </c>
      <c r="T11" s="1">
        <v>402</v>
      </c>
      <c r="U11" s="1">
        <v>95</v>
      </c>
      <c r="V11" s="1" t="s">
        <v>19</v>
      </c>
      <c r="W11" s="1">
        <v>450</v>
      </c>
      <c r="X11" s="1">
        <v>90</v>
      </c>
    </row>
    <row r="12" spans="1:24" x14ac:dyDescent="0.25">
      <c r="A12" s="1">
        <v>21197801</v>
      </c>
      <c r="B12" s="1" t="s">
        <v>20</v>
      </c>
      <c r="C12" s="2" t="s">
        <v>172</v>
      </c>
      <c r="D12" s="2" t="s">
        <v>243</v>
      </c>
      <c r="E12" s="1">
        <v>184</v>
      </c>
      <c r="F12" s="1">
        <v>81</v>
      </c>
      <c r="G12" s="1" t="s">
        <v>39</v>
      </c>
      <c r="H12" s="1">
        <v>2</v>
      </c>
      <c r="I12" s="1">
        <v>91</v>
      </c>
      <c r="J12" s="1" t="s">
        <v>19</v>
      </c>
      <c r="K12" s="1">
        <v>41</v>
      </c>
      <c r="L12" s="1">
        <v>71</v>
      </c>
      <c r="M12" s="1" t="s">
        <v>29</v>
      </c>
      <c r="N12" s="1">
        <v>86</v>
      </c>
      <c r="O12" s="1">
        <v>80</v>
      </c>
      <c r="P12" s="1" t="s">
        <v>19</v>
      </c>
      <c r="Q12" s="1">
        <v>87</v>
      </c>
      <c r="R12" s="1">
        <v>90</v>
      </c>
      <c r="S12" s="1" t="s">
        <v>19</v>
      </c>
      <c r="T12" s="1">
        <v>402</v>
      </c>
      <c r="U12" s="1">
        <v>91</v>
      </c>
      <c r="V12" s="1" t="s">
        <v>29</v>
      </c>
      <c r="W12" s="1">
        <v>413</v>
      </c>
      <c r="X12" s="1">
        <v>82.6</v>
      </c>
    </row>
    <row r="13" spans="1:24" x14ac:dyDescent="0.25">
      <c r="A13" s="1">
        <v>21197802</v>
      </c>
      <c r="B13" s="1" t="s">
        <v>20</v>
      </c>
      <c r="C13" s="2" t="s">
        <v>173</v>
      </c>
      <c r="D13" s="2" t="s">
        <v>243</v>
      </c>
      <c r="E13" s="1">
        <v>184</v>
      </c>
      <c r="F13" s="1">
        <v>85</v>
      </c>
      <c r="G13" s="1" t="s">
        <v>29</v>
      </c>
      <c r="H13" s="1">
        <v>2</v>
      </c>
      <c r="I13" s="1">
        <v>97</v>
      </c>
      <c r="J13" s="1" t="s">
        <v>16</v>
      </c>
      <c r="K13" s="1">
        <v>41</v>
      </c>
      <c r="L13" s="1">
        <v>96</v>
      </c>
      <c r="M13" s="1" t="s">
        <v>16</v>
      </c>
      <c r="N13" s="1">
        <v>86</v>
      </c>
      <c r="O13" s="1">
        <v>94</v>
      </c>
      <c r="P13" s="1" t="s">
        <v>16</v>
      </c>
      <c r="Q13" s="1">
        <v>87</v>
      </c>
      <c r="R13" s="1">
        <v>81</v>
      </c>
      <c r="S13" s="1" t="s">
        <v>39</v>
      </c>
      <c r="T13" s="1">
        <v>402</v>
      </c>
      <c r="U13" s="1">
        <v>98</v>
      </c>
      <c r="V13" s="1" t="s">
        <v>16</v>
      </c>
      <c r="W13" s="1">
        <v>453</v>
      </c>
      <c r="X13" s="1">
        <v>90.6</v>
      </c>
    </row>
    <row r="14" spans="1:24" x14ac:dyDescent="0.25">
      <c r="A14" s="1">
        <v>21197803</v>
      </c>
      <c r="B14" s="1" t="s">
        <v>20</v>
      </c>
      <c r="C14" s="2" t="s">
        <v>174</v>
      </c>
      <c r="D14" s="2" t="s">
        <v>243</v>
      </c>
      <c r="E14" s="1">
        <v>184</v>
      </c>
      <c r="F14" s="1">
        <v>59</v>
      </c>
      <c r="G14" s="1" t="s">
        <v>103</v>
      </c>
      <c r="H14" s="1">
        <v>2</v>
      </c>
      <c r="I14" s="1">
        <v>87</v>
      </c>
      <c r="J14" s="1" t="s">
        <v>19</v>
      </c>
      <c r="K14" s="1">
        <v>41</v>
      </c>
      <c r="L14" s="1">
        <v>47</v>
      </c>
      <c r="M14" s="1" t="s">
        <v>59</v>
      </c>
      <c r="N14" s="1">
        <v>86</v>
      </c>
      <c r="O14" s="1">
        <v>64</v>
      </c>
      <c r="P14" s="1" t="s">
        <v>39</v>
      </c>
      <c r="Q14" s="1">
        <v>87</v>
      </c>
      <c r="R14" s="1">
        <v>64</v>
      </c>
      <c r="S14" s="1" t="s">
        <v>59</v>
      </c>
      <c r="T14" s="1">
        <v>402</v>
      </c>
      <c r="U14" s="1">
        <v>78</v>
      </c>
      <c r="V14" s="1" t="s">
        <v>59</v>
      </c>
      <c r="W14" s="1">
        <v>321</v>
      </c>
      <c r="X14" s="1">
        <v>64.2</v>
      </c>
    </row>
    <row r="15" spans="1:24" x14ac:dyDescent="0.25">
      <c r="A15" s="1">
        <v>21197804</v>
      </c>
      <c r="B15" s="1" t="s">
        <v>20</v>
      </c>
      <c r="C15" s="2" t="s">
        <v>175</v>
      </c>
      <c r="D15" s="2" t="s">
        <v>243</v>
      </c>
      <c r="E15" s="1">
        <v>184</v>
      </c>
      <c r="F15" s="1">
        <v>61</v>
      </c>
      <c r="G15" s="1" t="s">
        <v>103</v>
      </c>
      <c r="H15" s="1">
        <v>2</v>
      </c>
      <c r="I15" s="1">
        <v>84</v>
      </c>
      <c r="J15" s="1" t="s">
        <v>29</v>
      </c>
      <c r="K15" s="1">
        <v>41</v>
      </c>
      <c r="L15" s="1">
        <v>55</v>
      </c>
      <c r="M15" s="1" t="s">
        <v>52</v>
      </c>
      <c r="N15" s="1">
        <v>86</v>
      </c>
      <c r="O15" s="1">
        <v>79</v>
      </c>
      <c r="P15" s="1" t="s">
        <v>29</v>
      </c>
      <c r="Q15" s="1">
        <v>87</v>
      </c>
      <c r="R15" s="1">
        <v>66</v>
      </c>
      <c r="S15" s="1" t="s">
        <v>59</v>
      </c>
      <c r="T15" s="1">
        <v>402</v>
      </c>
      <c r="U15" s="1">
        <v>82</v>
      </c>
      <c r="V15" s="1" t="s">
        <v>52</v>
      </c>
      <c r="W15" s="1">
        <v>345</v>
      </c>
      <c r="X15" s="1">
        <v>69</v>
      </c>
    </row>
    <row r="16" spans="1:24" x14ac:dyDescent="0.25">
      <c r="A16" s="1">
        <v>21197805</v>
      </c>
      <c r="B16" s="1" t="s">
        <v>20</v>
      </c>
      <c r="C16" s="2" t="s">
        <v>176</v>
      </c>
      <c r="D16" s="2" t="s">
        <v>243</v>
      </c>
      <c r="E16" s="1">
        <v>184</v>
      </c>
      <c r="F16" s="1">
        <v>88</v>
      </c>
      <c r="G16" s="1" t="s">
        <v>19</v>
      </c>
      <c r="H16" s="1">
        <v>2</v>
      </c>
      <c r="I16" s="1">
        <v>96</v>
      </c>
      <c r="J16" s="1" t="s">
        <v>16</v>
      </c>
      <c r="K16" s="1">
        <v>41</v>
      </c>
      <c r="L16" s="1">
        <v>95</v>
      </c>
      <c r="M16" s="1" t="s">
        <v>16</v>
      </c>
      <c r="N16" s="1">
        <v>86</v>
      </c>
      <c r="O16" s="1">
        <v>96</v>
      </c>
      <c r="P16" s="1" t="s">
        <v>16</v>
      </c>
      <c r="Q16" s="1">
        <v>87</v>
      </c>
      <c r="R16" s="1">
        <v>93</v>
      </c>
      <c r="S16" s="1" t="s">
        <v>19</v>
      </c>
      <c r="T16" s="1">
        <v>402</v>
      </c>
      <c r="U16" s="1">
        <v>98</v>
      </c>
      <c r="V16" s="1" t="s">
        <v>16</v>
      </c>
      <c r="W16" s="1">
        <v>468</v>
      </c>
      <c r="X16" s="1">
        <v>93.6</v>
      </c>
    </row>
    <row r="17" spans="1:24" x14ac:dyDescent="0.25">
      <c r="A17" s="1">
        <v>21197806</v>
      </c>
      <c r="B17" s="1" t="s">
        <v>20</v>
      </c>
      <c r="C17" s="2" t="s">
        <v>177</v>
      </c>
      <c r="D17" s="2" t="s">
        <v>243</v>
      </c>
      <c r="E17" s="1">
        <v>184</v>
      </c>
      <c r="F17" s="1">
        <v>75</v>
      </c>
      <c r="G17" s="1" t="s">
        <v>52</v>
      </c>
      <c r="H17" s="1">
        <v>2</v>
      </c>
      <c r="I17" s="1">
        <v>94</v>
      </c>
      <c r="J17" s="1" t="s">
        <v>16</v>
      </c>
      <c r="K17" s="1">
        <v>41</v>
      </c>
      <c r="L17" s="1">
        <v>85</v>
      </c>
      <c r="M17" s="1" t="s">
        <v>19</v>
      </c>
      <c r="N17" s="1">
        <v>86</v>
      </c>
      <c r="O17" s="1">
        <v>90</v>
      </c>
      <c r="P17" s="1" t="s">
        <v>16</v>
      </c>
      <c r="Q17" s="1">
        <v>87</v>
      </c>
      <c r="R17" s="1">
        <v>79</v>
      </c>
      <c r="S17" s="1" t="s">
        <v>39</v>
      </c>
      <c r="T17" s="1">
        <v>402</v>
      </c>
      <c r="U17" s="1">
        <v>93</v>
      </c>
      <c r="V17" s="1" t="s">
        <v>19</v>
      </c>
      <c r="W17" s="1">
        <v>423</v>
      </c>
      <c r="X17" s="1">
        <v>84.6</v>
      </c>
    </row>
    <row r="18" spans="1:24" x14ac:dyDescent="0.25">
      <c r="A18" s="1">
        <v>21197807</v>
      </c>
      <c r="B18" s="1" t="s">
        <v>13</v>
      </c>
      <c r="C18" s="2" t="s">
        <v>178</v>
      </c>
      <c r="D18" s="2" t="s">
        <v>243</v>
      </c>
      <c r="E18" s="1">
        <v>184</v>
      </c>
      <c r="F18" s="1">
        <v>58</v>
      </c>
      <c r="G18" s="1" t="s">
        <v>103</v>
      </c>
      <c r="H18" s="1">
        <v>2</v>
      </c>
      <c r="I18" s="1">
        <v>73</v>
      </c>
      <c r="J18" s="1" t="s">
        <v>52</v>
      </c>
      <c r="K18" s="1">
        <v>41</v>
      </c>
      <c r="L18" s="1">
        <v>61</v>
      </c>
      <c r="M18" s="1" t="s">
        <v>39</v>
      </c>
      <c r="N18" s="1">
        <v>86</v>
      </c>
      <c r="O18" s="1">
        <v>76</v>
      </c>
      <c r="P18" s="1" t="s">
        <v>29</v>
      </c>
      <c r="Q18" s="1">
        <v>87</v>
      </c>
      <c r="R18" s="1">
        <v>67</v>
      </c>
      <c r="S18" s="1" t="s">
        <v>52</v>
      </c>
      <c r="T18" s="1">
        <v>402</v>
      </c>
      <c r="U18" s="1">
        <v>78</v>
      </c>
      <c r="V18" s="1" t="s">
        <v>59</v>
      </c>
      <c r="W18" s="1">
        <v>335</v>
      </c>
      <c r="X18" s="1">
        <v>67</v>
      </c>
    </row>
    <row r="19" spans="1:24" x14ac:dyDescent="0.25">
      <c r="A19" s="1">
        <v>21197808</v>
      </c>
      <c r="B19" s="1" t="s">
        <v>13</v>
      </c>
      <c r="C19" s="2" t="s">
        <v>127</v>
      </c>
      <c r="D19" s="2" t="s">
        <v>243</v>
      </c>
      <c r="E19" s="1">
        <v>184</v>
      </c>
      <c r="F19" s="1">
        <v>62</v>
      </c>
      <c r="G19" s="1" t="s">
        <v>59</v>
      </c>
      <c r="H19" s="1">
        <v>2</v>
      </c>
      <c r="I19" s="1">
        <v>77</v>
      </c>
      <c r="J19" s="1" t="s">
        <v>39</v>
      </c>
      <c r="K19" s="1">
        <v>41</v>
      </c>
      <c r="L19" s="1">
        <v>61</v>
      </c>
      <c r="M19" s="1" t="s">
        <v>39</v>
      </c>
      <c r="N19" s="1">
        <v>86</v>
      </c>
      <c r="O19" s="1">
        <v>70</v>
      </c>
      <c r="P19" s="1" t="s">
        <v>29</v>
      </c>
      <c r="Q19" s="1">
        <v>87</v>
      </c>
      <c r="R19" s="1">
        <v>66</v>
      </c>
      <c r="S19" s="1" t="s">
        <v>59</v>
      </c>
      <c r="T19" s="1">
        <v>402</v>
      </c>
      <c r="U19" s="1">
        <v>78</v>
      </c>
      <c r="V19" s="1" t="s">
        <v>59</v>
      </c>
      <c r="W19" s="1">
        <v>336</v>
      </c>
      <c r="X19" s="1">
        <v>67.2</v>
      </c>
    </row>
    <row r="20" spans="1:24" x14ac:dyDescent="0.25">
      <c r="A20" s="1">
        <v>21197809</v>
      </c>
      <c r="B20" s="1" t="s">
        <v>13</v>
      </c>
      <c r="C20" s="2" t="s">
        <v>179</v>
      </c>
      <c r="D20" s="2" t="s">
        <v>243</v>
      </c>
      <c r="E20" s="1">
        <v>184</v>
      </c>
      <c r="F20" s="1">
        <v>74</v>
      </c>
      <c r="G20" s="1" t="s">
        <v>52</v>
      </c>
      <c r="H20" s="1">
        <v>2</v>
      </c>
      <c r="I20" s="1">
        <v>78</v>
      </c>
      <c r="J20" s="1" t="s">
        <v>39</v>
      </c>
      <c r="K20" s="1">
        <v>41</v>
      </c>
      <c r="L20" s="1">
        <v>68</v>
      </c>
      <c r="M20" s="1" t="s">
        <v>39</v>
      </c>
      <c r="N20" s="1">
        <v>86</v>
      </c>
      <c r="O20" s="1">
        <v>71</v>
      </c>
      <c r="P20" s="1" t="s">
        <v>29</v>
      </c>
      <c r="Q20" s="1">
        <v>87</v>
      </c>
      <c r="R20" s="1">
        <v>78</v>
      </c>
      <c r="S20" s="1" t="s">
        <v>39</v>
      </c>
      <c r="T20" s="1">
        <v>402</v>
      </c>
      <c r="U20" s="1">
        <v>83</v>
      </c>
      <c r="V20" s="1" t="s">
        <v>52</v>
      </c>
      <c r="W20" s="1">
        <v>369</v>
      </c>
      <c r="X20" s="1">
        <v>73.8</v>
      </c>
    </row>
    <row r="21" spans="1:24" x14ac:dyDescent="0.25">
      <c r="A21" s="1">
        <v>21197810</v>
      </c>
      <c r="B21" s="1" t="s">
        <v>13</v>
      </c>
      <c r="C21" s="2" t="s">
        <v>40</v>
      </c>
      <c r="D21" s="2" t="s">
        <v>243</v>
      </c>
      <c r="E21" s="1">
        <v>184</v>
      </c>
      <c r="F21" s="1">
        <v>78</v>
      </c>
      <c r="G21" s="1" t="s">
        <v>39</v>
      </c>
      <c r="H21" s="1">
        <v>2</v>
      </c>
      <c r="I21" s="1">
        <v>94</v>
      </c>
      <c r="J21" s="1" t="s">
        <v>16</v>
      </c>
      <c r="K21" s="1">
        <v>41</v>
      </c>
      <c r="L21" s="1">
        <v>94</v>
      </c>
      <c r="M21" s="1" t="s">
        <v>16</v>
      </c>
      <c r="N21" s="1">
        <v>86</v>
      </c>
      <c r="O21" s="1">
        <v>99</v>
      </c>
      <c r="P21" s="1" t="s">
        <v>16</v>
      </c>
      <c r="Q21" s="1">
        <v>87</v>
      </c>
      <c r="R21" s="1">
        <v>92</v>
      </c>
      <c r="S21" s="1" t="s">
        <v>19</v>
      </c>
      <c r="T21" s="1">
        <v>402</v>
      </c>
      <c r="U21" s="1">
        <v>97</v>
      </c>
      <c r="V21" s="1" t="s">
        <v>16</v>
      </c>
      <c r="W21" s="1">
        <v>457</v>
      </c>
      <c r="X21" s="1">
        <v>91.4</v>
      </c>
    </row>
    <row r="22" spans="1:24" x14ac:dyDescent="0.25">
      <c r="A22" s="1">
        <v>21197811</v>
      </c>
      <c r="B22" s="1" t="s">
        <v>20</v>
      </c>
      <c r="C22" s="2" t="s">
        <v>180</v>
      </c>
      <c r="D22" s="2" t="s">
        <v>243</v>
      </c>
      <c r="E22" s="1">
        <v>184</v>
      </c>
      <c r="F22" s="1">
        <v>91</v>
      </c>
      <c r="G22" s="1" t="s">
        <v>19</v>
      </c>
      <c r="H22" s="1">
        <v>2</v>
      </c>
      <c r="I22" s="1">
        <v>99</v>
      </c>
      <c r="J22" s="1" t="s">
        <v>16</v>
      </c>
      <c r="K22" s="1">
        <v>41</v>
      </c>
      <c r="L22" s="1">
        <v>79</v>
      </c>
      <c r="M22" s="1" t="s">
        <v>29</v>
      </c>
      <c r="N22" s="1">
        <v>86</v>
      </c>
      <c r="O22" s="1">
        <v>100</v>
      </c>
      <c r="P22" s="1" t="s">
        <v>16</v>
      </c>
      <c r="Q22" s="1">
        <v>87</v>
      </c>
      <c r="R22" s="1">
        <v>100</v>
      </c>
      <c r="S22" s="1" t="s">
        <v>16</v>
      </c>
      <c r="T22" s="1">
        <v>402</v>
      </c>
      <c r="U22" s="1">
        <v>100</v>
      </c>
      <c r="V22" s="1" t="s">
        <v>16</v>
      </c>
      <c r="W22" s="1">
        <v>469</v>
      </c>
      <c r="X22" s="1">
        <v>93.8</v>
      </c>
    </row>
    <row r="23" spans="1:24" x14ac:dyDescent="0.25">
      <c r="A23" s="1">
        <v>21197812</v>
      </c>
      <c r="B23" s="1" t="s">
        <v>20</v>
      </c>
      <c r="C23" s="2" t="s">
        <v>100</v>
      </c>
      <c r="D23" s="2" t="s">
        <v>243</v>
      </c>
      <c r="E23" s="1">
        <v>184</v>
      </c>
      <c r="F23" s="1">
        <v>71</v>
      </c>
      <c r="G23" s="1" t="s">
        <v>52</v>
      </c>
      <c r="H23" s="1">
        <v>2</v>
      </c>
      <c r="I23" s="1">
        <v>84</v>
      </c>
      <c r="J23" s="1" t="s">
        <v>29</v>
      </c>
      <c r="K23" s="1">
        <v>41</v>
      </c>
      <c r="L23" s="1">
        <v>67</v>
      </c>
      <c r="M23" s="1" t="s">
        <v>39</v>
      </c>
      <c r="N23" s="1">
        <v>86</v>
      </c>
      <c r="O23" s="1">
        <v>75</v>
      </c>
      <c r="P23" s="1" t="s">
        <v>29</v>
      </c>
      <c r="Q23" s="1">
        <v>87</v>
      </c>
      <c r="R23" s="1">
        <v>70</v>
      </c>
      <c r="S23" s="1" t="s">
        <v>52</v>
      </c>
      <c r="T23" s="1">
        <v>402</v>
      </c>
      <c r="U23" s="1">
        <v>84</v>
      </c>
      <c r="V23" s="1" t="s">
        <v>52</v>
      </c>
      <c r="W23" s="1">
        <v>367</v>
      </c>
      <c r="X23" s="1">
        <v>73.400000000000006</v>
      </c>
    </row>
    <row r="24" spans="1:24" x14ac:dyDescent="0.25">
      <c r="A24" s="1">
        <v>21197813</v>
      </c>
      <c r="B24" s="1" t="s">
        <v>13</v>
      </c>
      <c r="C24" s="2" t="s">
        <v>181</v>
      </c>
      <c r="D24" s="2" t="s">
        <v>243</v>
      </c>
      <c r="E24" s="1">
        <v>184</v>
      </c>
      <c r="F24" s="1">
        <v>84</v>
      </c>
      <c r="G24" s="1" t="s">
        <v>29</v>
      </c>
      <c r="H24" s="1">
        <v>2</v>
      </c>
      <c r="I24" s="1">
        <v>93</v>
      </c>
      <c r="J24" s="1" t="s">
        <v>16</v>
      </c>
      <c r="K24" s="1">
        <v>41</v>
      </c>
      <c r="L24" s="1">
        <v>100</v>
      </c>
      <c r="M24" s="1" t="s">
        <v>16</v>
      </c>
      <c r="N24" s="1">
        <v>86</v>
      </c>
      <c r="O24" s="1">
        <v>96</v>
      </c>
      <c r="P24" s="1" t="s">
        <v>16</v>
      </c>
      <c r="Q24" s="1">
        <v>87</v>
      </c>
      <c r="R24" s="1">
        <v>96</v>
      </c>
      <c r="S24" s="1" t="s">
        <v>16</v>
      </c>
      <c r="T24" s="1">
        <v>402</v>
      </c>
      <c r="U24" s="1">
        <v>99</v>
      </c>
      <c r="V24" s="1" t="s">
        <v>16</v>
      </c>
      <c r="W24" s="1">
        <v>469</v>
      </c>
      <c r="X24" s="1">
        <v>93.8</v>
      </c>
    </row>
    <row r="25" spans="1:24" x14ac:dyDescent="0.25">
      <c r="A25" s="1">
        <v>21197814</v>
      </c>
      <c r="B25" s="1" t="s">
        <v>13</v>
      </c>
      <c r="C25" s="2" t="s">
        <v>182</v>
      </c>
      <c r="D25" s="2" t="s">
        <v>243</v>
      </c>
      <c r="E25" s="1">
        <v>184</v>
      </c>
      <c r="F25" s="1">
        <v>65</v>
      </c>
      <c r="G25" s="1" t="s">
        <v>59</v>
      </c>
      <c r="H25" s="1">
        <v>2</v>
      </c>
      <c r="I25" s="1">
        <v>82</v>
      </c>
      <c r="J25" s="1" t="s">
        <v>29</v>
      </c>
      <c r="K25" s="1">
        <v>41</v>
      </c>
      <c r="L25" s="1">
        <v>68</v>
      </c>
      <c r="M25" s="1" t="s">
        <v>39</v>
      </c>
      <c r="N25" s="1">
        <v>86</v>
      </c>
      <c r="O25" s="1">
        <v>72</v>
      </c>
      <c r="P25" s="1" t="s">
        <v>29</v>
      </c>
      <c r="Q25" s="1">
        <v>87</v>
      </c>
      <c r="R25" s="1">
        <v>73</v>
      </c>
      <c r="S25" s="1" t="s">
        <v>52</v>
      </c>
      <c r="T25" s="1">
        <v>402</v>
      </c>
      <c r="U25" s="1">
        <v>81</v>
      </c>
      <c r="V25" s="1" t="s">
        <v>59</v>
      </c>
      <c r="W25" s="1">
        <v>360</v>
      </c>
      <c r="X25" s="1">
        <v>72</v>
      </c>
    </row>
    <row r="26" spans="1:24" x14ac:dyDescent="0.25">
      <c r="A26" s="1">
        <v>21197815</v>
      </c>
      <c r="B26" s="1" t="s">
        <v>20</v>
      </c>
      <c r="C26" s="2" t="s">
        <v>183</v>
      </c>
      <c r="D26" s="2" t="s">
        <v>243</v>
      </c>
      <c r="E26" s="1">
        <v>184</v>
      </c>
      <c r="F26" s="1">
        <v>62</v>
      </c>
      <c r="G26" s="1" t="s">
        <v>59</v>
      </c>
      <c r="H26" s="1">
        <v>2</v>
      </c>
      <c r="I26" s="1">
        <v>86</v>
      </c>
      <c r="J26" s="1" t="s">
        <v>19</v>
      </c>
      <c r="K26" s="1">
        <v>41</v>
      </c>
      <c r="L26" s="1">
        <v>51</v>
      </c>
      <c r="M26" s="1" t="s">
        <v>59</v>
      </c>
      <c r="N26" s="1">
        <v>86</v>
      </c>
      <c r="O26" s="1">
        <v>70</v>
      </c>
      <c r="P26" s="1" t="s">
        <v>29</v>
      </c>
      <c r="Q26" s="1">
        <v>87</v>
      </c>
      <c r="R26" s="1">
        <v>70</v>
      </c>
      <c r="S26" s="1" t="s">
        <v>52</v>
      </c>
      <c r="T26" s="1">
        <v>402</v>
      </c>
      <c r="U26" s="1">
        <v>80</v>
      </c>
      <c r="V26" s="1" t="s">
        <v>59</v>
      </c>
      <c r="W26" s="1">
        <v>339</v>
      </c>
      <c r="X26" s="1">
        <v>67.8</v>
      </c>
    </row>
    <row r="27" spans="1:24" x14ac:dyDescent="0.25">
      <c r="A27" s="1">
        <v>21197816</v>
      </c>
      <c r="B27" s="1" t="s">
        <v>13</v>
      </c>
      <c r="C27" s="2" t="s">
        <v>184</v>
      </c>
      <c r="D27" s="2" t="s">
        <v>243</v>
      </c>
      <c r="E27" s="1">
        <v>184</v>
      </c>
      <c r="F27" s="1">
        <v>72</v>
      </c>
      <c r="G27" s="1" t="s">
        <v>52</v>
      </c>
      <c r="H27" s="1">
        <v>2</v>
      </c>
      <c r="I27" s="1">
        <v>71</v>
      </c>
      <c r="J27" s="1" t="s">
        <v>52</v>
      </c>
      <c r="K27" s="1">
        <v>41</v>
      </c>
      <c r="L27" s="1">
        <v>80</v>
      </c>
      <c r="M27" s="1" t="s">
        <v>19</v>
      </c>
      <c r="N27" s="1">
        <v>86</v>
      </c>
      <c r="O27" s="1">
        <v>72</v>
      </c>
      <c r="P27" s="1" t="s">
        <v>29</v>
      </c>
      <c r="Q27" s="1">
        <v>87</v>
      </c>
      <c r="R27" s="1">
        <v>83</v>
      </c>
      <c r="S27" s="1" t="s">
        <v>29</v>
      </c>
      <c r="T27" s="1">
        <v>402</v>
      </c>
      <c r="U27" s="1">
        <v>83</v>
      </c>
      <c r="V27" s="1" t="s">
        <v>52</v>
      </c>
      <c r="W27" s="1">
        <v>378</v>
      </c>
      <c r="X27" s="1">
        <v>75.599999999999994</v>
      </c>
    </row>
    <row r="28" spans="1:24" x14ac:dyDescent="0.25">
      <c r="A28" s="1">
        <v>21197882</v>
      </c>
      <c r="B28" s="1" t="s">
        <v>13</v>
      </c>
      <c r="C28" s="2" t="s">
        <v>225</v>
      </c>
      <c r="D28" s="2" t="s">
        <v>243</v>
      </c>
      <c r="E28" s="1">
        <v>184</v>
      </c>
      <c r="F28" s="1">
        <v>57</v>
      </c>
      <c r="G28" s="1" t="s">
        <v>103</v>
      </c>
      <c r="H28" s="1">
        <v>2</v>
      </c>
      <c r="I28" s="1">
        <v>71</v>
      </c>
      <c r="J28" s="1" t="s">
        <v>52</v>
      </c>
      <c r="K28" s="1">
        <v>41</v>
      </c>
      <c r="L28" s="1">
        <v>54</v>
      </c>
      <c r="M28" s="1" t="s">
        <v>52</v>
      </c>
      <c r="N28" s="1">
        <v>86</v>
      </c>
      <c r="O28" s="1">
        <v>51</v>
      </c>
      <c r="P28" s="1" t="s">
        <v>59</v>
      </c>
      <c r="Q28" s="1">
        <v>87</v>
      </c>
      <c r="R28" s="1">
        <v>57</v>
      </c>
      <c r="S28" s="1" t="s">
        <v>103</v>
      </c>
      <c r="T28" s="1">
        <v>402</v>
      </c>
      <c r="U28" s="1">
        <v>72</v>
      </c>
      <c r="V28" s="1" t="s">
        <v>103</v>
      </c>
      <c r="W28" s="1">
        <v>290</v>
      </c>
      <c r="X28" s="1">
        <v>58</v>
      </c>
    </row>
    <row r="29" spans="1:24" x14ac:dyDescent="0.25">
      <c r="A29" s="1">
        <v>21197884</v>
      </c>
      <c r="B29" s="1" t="s">
        <v>20</v>
      </c>
      <c r="C29" s="2" t="s">
        <v>126</v>
      </c>
      <c r="D29" s="2" t="s">
        <v>243</v>
      </c>
      <c r="E29" s="1">
        <v>184</v>
      </c>
      <c r="F29" s="1">
        <v>73</v>
      </c>
      <c r="G29" s="1" t="s">
        <v>52</v>
      </c>
      <c r="H29" s="1">
        <v>2</v>
      </c>
      <c r="I29" s="1">
        <v>85</v>
      </c>
      <c r="J29" s="1" t="s">
        <v>29</v>
      </c>
      <c r="K29" s="1">
        <v>241</v>
      </c>
      <c r="L29" s="1">
        <v>51</v>
      </c>
      <c r="M29" s="1" t="s">
        <v>59</v>
      </c>
      <c r="N29" s="1">
        <v>86</v>
      </c>
      <c r="O29" s="1">
        <v>64</v>
      </c>
      <c r="P29" s="1" t="s">
        <v>39</v>
      </c>
      <c r="Q29" s="1">
        <v>87</v>
      </c>
      <c r="R29" s="1">
        <v>64</v>
      </c>
      <c r="S29" s="1" t="s">
        <v>59</v>
      </c>
      <c r="T29" s="1">
        <v>402</v>
      </c>
      <c r="U29" s="1">
        <v>80</v>
      </c>
      <c r="V29" s="1" t="s">
        <v>59</v>
      </c>
      <c r="W29" s="1">
        <v>337</v>
      </c>
      <c r="X29" s="1">
        <v>67.400000000000006</v>
      </c>
    </row>
    <row r="30" spans="1:24" x14ac:dyDescent="0.25">
      <c r="A30" s="1">
        <v>21197885</v>
      </c>
      <c r="B30" s="1" t="s">
        <v>13</v>
      </c>
      <c r="C30" s="2" t="s">
        <v>227</v>
      </c>
      <c r="D30" s="2" t="s">
        <v>243</v>
      </c>
      <c r="E30" s="1">
        <v>184</v>
      </c>
      <c r="F30" s="1">
        <v>61</v>
      </c>
      <c r="G30" s="1" t="s">
        <v>103</v>
      </c>
      <c r="H30" s="1">
        <v>2</v>
      </c>
      <c r="I30" s="1">
        <v>79</v>
      </c>
      <c r="J30" s="1" t="s">
        <v>39</v>
      </c>
      <c r="K30" s="1">
        <v>241</v>
      </c>
      <c r="L30" s="1">
        <v>53</v>
      </c>
      <c r="M30" s="1" t="s">
        <v>52</v>
      </c>
      <c r="N30" s="1">
        <v>86</v>
      </c>
      <c r="O30" s="1">
        <v>63</v>
      </c>
      <c r="P30" s="1" t="s">
        <v>39</v>
      </c>
      <c r="Q30" s="1">
        <v>87</v>
      </c>
      <c r="R30" s="1">
        <v>61</v>
      </c>
      <c r="S30" s="1" t="s">
        <v>59</v>
      </c>
      <c r="T30" s="1">
        <v>402</v>
      </c>
      <c r="U30" s="1">
        <v>77</v>
      </c>
      <c r="V30" s="1" t="s">
        <v>59</v>
      </c>
      <c r="W30" s="1">
        <v>317</v>
      </c>
      <c r="X30" s="1">
        <v>63.4</v>
      </c>
    </row>
    <row r="31" spans="1:24" x14ac:dyDescent="0.25">
      <c r="A31" s="1">
        <v>21197886</v>
      </c>
      <c r="B31" s="1" t="s">
        <v>20</v>
      </c>
      <c r="C31" s="2" t="s">
        <v>155</v>
      </c>
      <c r="D31" s="2" t="s">
        <v>243</v>
      </c>
      <c r="E31" s="1">
        <v>184</v>
      </c>
      <c r="F31" s="1">
        <v>60</v>
      </c>
      <c r="G31" s="1" t="s">
        <v>103</v>
      </c>
      <c r="H31" s="1">
        <v>2</v>
      </c>
      <c r="I31" s="1">
        <v>76</v>
      </c>
      <c r="J31" s="1" t="s">
        <v>39</v>
      </c>
      <c r="K31" s="1">
        <v>241</v>
      </c>
      <c r="L31" s="1">
        <v>51</v>
      </c>
      <c r="M31" s="1" t="s">
        <v>59</v>
      </c>
      <c r="N31" s="1">
        <v>86</v>
      </c>
      <c r="O31" s="1">
        <v>55</v>
      </c>
      <c r="P31" s="1" t="s">
        <v>52</v>
      </c>
      <c r="Q31" s="1">
        <v>87</v>
      </c>
      <c r="R31" s="1">
        <v>62</v>
      </c>
      <c r="S31" s="1" t="s">
        <v>59</v>
      </c>
      <c r="T31" s="1">
        <v>402</v>
      </c>
      <c r="U31" s="1">
        <v>74</v>
      </c>
      <c r="V31" s="1" t="s">
        <v>103</v>
      </c>
      <c r="W31" s="1">
        <v>304</v>
      </c>
      <c r="X31" s="1">
        <v>60.8</v>
      </c>
    </row>
    <row r="32" spans="1:24" x14ac:dyDescent="0.25">
      <c r="A32" s="1">
        <v>21197887</v>
      </c>
      <c r="B32" s="1" t="s">
        <v>20</v>
      </c>
      <c r="C32" s="2" t="s">
        <v>228</v>
      </c>
      <c r="D32" s="2" t="s">
        <v>243</v>
      </c>
      <c r="E32" s="1">
        <v>184</v>
      </c>
      <c r="F32" s="1">
        <v>67</v>
      </c>
      <c r="G32" s="1" t="s">
        <v>59</v>
      </c>
      <c r="H32" s="1">
        <v>2</v>
      </c>
      <c r="I32" s="1">
        <v>80</v>
      </c>
      <c r="J32" s="1" t="s">
        <v>39</v>
      </c>
      <c r="K32" s="1">
        <v>241</v>
      </c>
      <c r="L32" s="1">
        <v>46</v>
      </c>
      <c r="M32" s="1" t="s">
        <v>59</v>
      </c>
      <c r="N32" s="1">
        <v>86</v>
      </c>
      <c r="O32" s="1">
        <v>63</v>
      </c>
      <c r="P32" s="1" t="s">
        <v>39</v>
      </c>
      <c r="Q32" s="1">
        <v>87</v>
      </c>
      <c r="R32" s="1">
        <v>62</v>
      </c>
      <c r="S32" s="1" t="s">
        <v>59</v>
      </c>
      <c r="T32" s="1">
        <v>402</v>
      </c>
      <c r="U32" s="1">
        <v>77</v>
      </c>
      <c r="V32" s="1" t="s">
        <v>59</v>
      </c>
      <c r="W32" s="1">
        <v>318</v>
      </c>
      <c r="X32" s="1">
        <v>63.6</v>
      </c>
    </row>
    <row r="33" spans="1:24" x14ac:dyDescent="0.25">
      <c r="A33" s="1">
        <v>21197888</v>
      </c>
      <c r="B33" s="1" t="s">
        <v>20</v>
      </c>
      <c r="C33" s="2" t="s">
        <v>152</v>
      </c>
      <c r="D33" s="2" t="s">
        <v>243</v>
      </c>
      <c r="E33" s="1">
        <v>184</v>
      </c>
      <c r="F33" s="1">
        <v>61</v>
      </c>
      <c r="G33" s="1" t="s">
        <v>103</v>
      </c>
      <c r="H33" s="1">
        <v>2</v>
      </c>
      <c r="I33" s="1">
        <v>90</v>
      </c>
      <c r="J33" s="1" t="s">
        <v>19</v>
      </c>
      <c r="K33" s="1">
        <v>241</v>
      </c>
      <c r="L33" s="1">
        <v>37</v>
      </c>
      <c r="M33" s="1" t="s">
        <v>147</v>
      </c>
      <c r="N33" s="1">
        <v>86</v>
      </c>
      <c r="O33" s="1">
        <v>63</v>
      </c>
      <c r="P33" s="1" t="s">
        <v>39</v>
      </c>
      <c r="Q33" s="1">
        <v>87</v>
      </c>
      <c r="R33" s="1">
        <v>65</v>
      </c>
      <c r="S33" s="1" t="s">
        <v>59</v>
      </c>
      <c r="T33" s="1">
        <v>402</v>
      </c>
      <c r="U33" s="1">
        <v>78</v>
      </c>
      <c r="V33" s="1" t="s">
        <v>59</v>
      </c>
      <c r="W33" s="1">
        <v>316</v>
      </c>
      <c r="X33" s="1">
        <v>63.2</v>
      </c>
    </row>
    <row r="34" spans="1:24" x14ac:dyDescent="0.25">
      <c r="A34" s="1">
        <v>21197889</v>
      </c>
      <c r="B34" s="1" t="s">
        <v>20</v>
      </c>
      <c r="C34" s="2" t="s">
        <v>229</v>
      </c>
      <c r="D34" s="2" t="s">
        <v>243</v>
      </c>
      <c r="E34" s="1">
        <v>184</v>
      </c>
      <c r="F34" s="1">
        <v>60</v>
      </c>
      <c r="G34" s="1" t="s">
        <v>103</v>
      </c>
      <c r="H34" s="1">
        <v>2</v>
      </c>
      <c r="I34" s="1">
        <v>75</v>
      </c>
      <c r="J34" s="1" t="s">
        <v>39</v>
      </c>
      <c r="K34" s="1">
        <v>241</v>
      </c>
      <c r="L34" s="1">
        <v>56</v>
      </c>
      <c r="M34" s="1" t="s">
        <v>52</v>
      </c>
      <c r="N34" s="1">
        <v>86</v>
      </c>
      <c r="O34" s="1">
        <v>72</v>
      </c>
      <c r="P34" s="1" t="s">
        <v>29</v>
      </c>
      <c r="Q34" s="1">
        <v>87</v>
      </c>
      <c r="R34" s="1">
        <v>72</v>
      </c>
      <c r="S34" s="1" t="s">
        <v>52</v>
      </c>
      <c r="T34" s="1">
        <v>402</v>
      </c>
      <c r="U34" s="1">
        <v>78</v>
      </c>
      <c r="V34" s="1" t="s">
        <v>59</v>
      </c>
      <c r="W34" s="1">
        <v>335</v>
      </c>
      <c r="X34" s="1">
        <v>67</v>
      </c>
    </row>
    <row r="35" spans="1:24" x14ac:dyDescent="0.25">
      <c r="A35" s="1">
        <v>21197890</v>
      </c>
      <c r="B35" s="1" t="s">
        <v>13</v>
      </c>
      <c r="C35" s="2" t="s">
        <v>230</v>
      </c>
      <c r="D35" s="2" t="s">
        <v>243</v>
      </c>
      <c r="E35" s="1">
        <v>184</v>
      </c>
      <c r="F35" s="1">
        <v>62</v>
      </c>
      <c r="G35" s="1" t="s">
        <v>59</v>
      </c>
      <c r="H35" s="1">
        <v>2</v>
      </c>
      <c r="I35" s="1">
        <v>70</v>
      </c>
      <c r="J35" s="1" t="s">
        <v>52</v>
      </c>
      <c r="K35" s="1">
        <v>241</v>
      </c>
      <c r="L35" s="1">
        <v>39</v>
      </c>
      <c r="M35" s="1" t="s">
        <v>103</v>
      </c>
      <c r="N35" s="1">
        <v>86</v>
      </c>
      <c r="O35" s="1">
        <v>63</v>
      </c>
      <c r="P35" s="1" t="s">
        <v>39</v>
      </c>
      <c r="Q35" s="1">
        <v>87</v>
      </c>
      <c r="R35" s="1">
        <v>62</v>
      </c>
      <c r="S35" s="1" t="s">
        <v>59</v>
      </c>
      <c r="T35" s="1">
        <v>402</v>
      </c>
      <c r="U35" s="1">
        <v>74</v>
      </c>
      <c r="V35" s="1" t="s">
        <v>103</v>
      </c>
      <c r="W35" s="1">
        <v>296</v>
      </c>
      <c r="X35" s="1">
        <v>59.2</v>
      </c>
    </row>
    <row r="36" spans="1:24" x14ac:dyDescent="0.25">
      <c r="A36" s="1">
        <v>21197891</v>
      </c>
      <c r="B36" s="1" t="s">
        <v>20</v>
      </c>
      <c r="C36" s="2" t="s">
        <v>96</v>
      </c>
      <c r="D36" s="2" t="s">
        <v>243</v>
      </c>
      <c r="E36" s="1">
        <v>184</v>
      </c>
      <c r="F36" s="1">
        <v>75</v>
      </c>
      <c r="G36" s="1" t="s">
        <v>52</v>
      </c>
      <c r="H36" s="1">
        <v>2</v>
      </c>
      <c r="I36" s="1">
        <v>90</v>
      </c>
      <c r="J36" s="1" t="s">
        <v>19</v>
      </c>
      <c r="K36" s="1">
        <v>241</v>
      </c>
      <c r="L36" s="1">
        <v>62</v>
      </c>
      <c r="M36" s="1" t="s">
        <v>39</v>
      </c>
      <c r="N36" s="1">
        <v>86</v>
      </c>
      <c r="O36" s="1">
        <v>74</v>
      </c>
      <c r="P36" s="1" t="s">
        <v>29</v>
      </c>
      <c r="Q36" s="1">
        <v>87</v>
      </c>
      <c r="R36" s="1">
        <v>72</v>
      </c>
      <c r="S36" s="1" t="s">
        <v>52</v>
      </c>
      <c r="T36" s="1">
        <v>402</v>
      </c>
      <c r="U36" s="1">
        <v>85</v>
      </c>
      <c r="V36" s="1" t="s">
        <v>52</v>
      </c>
      <c r="W36" s="1">
        <v>373</v>
      </c>
      <c r="X36" s="1">
        <v>74.599999999999994</v>
      </c>
    </row>
    <row r="37" spans="1:24" x14ac:dyDescent="0.25">
      <c r="A37" s="1">
        <v>21197892</v>
      </c>
      <c r="B37" s="1" t="s">
        <v>13</v>
      </c>
      <c r="C37" s="2" t="s">
        <v>158</v>
      </c>
      <c r="D37" s="2" t="s">
        <v>243</v>
      </c>
      <c r="E37" s="1">
        <v>184</v>
      </c>
      <c r="F37" s="1">
        <v>61</v>
      </c>
      <c r="G37" s="1" t="s">
        <v>103</v>
      </c>
      <c r="H37" s="1">
        <v>2</v>
      </c>
      <c r="I37" s="1">
        <v>69</v>
      </c>
      <c r="J37" s="1" t="s">
        <v>59</v>
      </c>
      <c r="K37" s="1">
        <v>241</v>
      </c>
      <c r="L37" s="1">
        <v>46</v>
      </c>
      <c r="M37" s="1" t="s">
        <v>59</v>
      </c>
      <c r="N37" s="1">
        <v>86</v>
      </c>
      <c r="O37" s="1">
        <v>57</v>
      </c>
      <c r="P37" s="1" t="s">
        <v>52</v>
      </c>
      <c r="Q37" s="1">
        <v>87</v>
      </c>
      <c r="R37" s="1">
        <v>61</v>
      </c>
      <c r="S37" s="1" t="s">
        <v>59</v>
      </c>
      <c r="T37" s="1">
        <v>402</v>
      </c>
      <c r="U37" s="1">
        <v>73</v>
      </c>
      <c r="V37" s="1" t="s">
        <v>103</v>
      </c>
      <c r="W37" s="1">
        <v>294</v>
      </c>
      <c r="X37" s="1">
        <v>58.8</v>
      </c>
    </row>
    <row r="38" spans="1:24" x14ac:dyDescent="0.25">
      <c r="A38" s="1">
        <v>21197893</v>
      </c>
      <c r="B38" s="1" t="s">
        <v>20</v>
      </c>
      <c r="C38" s="2" t="s">
        <v>231</v>
      </c>
      <c r="D38" s="2" t="s">
        <v>243</v>
      </c>
      <c r="E38" s="1">
        <v>184</v>
      </c>
      <c r="F38" s="1">
        <v>70</v>
      </c>
      <c r="G38" s="1" t="s">
        <v>52</v>
      </c>
      <c r="H38" s="1">
        <v>2</v>
      </c>
      <c r="I38" s="1">
        <v>90</v>
      </c>
      <c r="J38" s="1" t="s">
        <v>19</v>
      </c>
      <c r="K38" s="1">
        <v>241</v>
      </c>
      <c r="L38" s="1">
        <v>79</v>
      </c>
      <c r="M38" s="1" t="s">
        <v>29</v>
      </c>
      <c r="N38" s="1">
        <v>86</v>
      </c>
      <c r="O38" s="1">
        <v>86</v>
      </c>
      <c r="P38" s="1" t="s">
        <v>19</v>
      </c>
      <c r="Q38" s="1">
        <v>87</v>
      </c>
      <c r="R38" s="1">
        <v>94</v>
      </c>
      <c r="S38" s="1" t="s">
        <v>16</v>
      </c>
      <c r="T38" s="1">
        <v>402</v>
      </c>
      <c r="U38" s="1">
        <v>91</v>
      </c>
      <c r="V38" s="1" t="s">
        <v>29</v>
      </c>
      <c r="W38" s="1">
        <v>419</v>
      </c>
      <c r="X38" s="1">
        <v>83.8</v>
      </c>
    </row>
    <row r="39" spans="1:24" x14ac:dyDescent="0.25">
      <c r="A39" s="1">
        <v>21197894</v>
      </c>
      <c r="B39" s="1" t="s">
        <v>20</v>
      </c>
      <c r="C39" s="2" t="s">
        <v>71</v>
      </c>
      <c r="D39" s="2" t="s">
        <v>243</v>
      </c>
      <c r="E39" s="1">
        <v>184</v>
      </c>
      <c r="F39" s="1">
        <v>78</v>
      </c>
      <c r="G39" s="1" t="s">
        <v>39</v>
      </c>
      <c r="H39" s="1">
        <v>2</v>
      </c>
      <c r="I39" s="1">
        <v>92</v>
      </c>
      <c r="J39" s="1" t="s">
        <v>16</v>
      </c>
      <c r="K39" s="1">
        <v>241</v>
      </c>
      <c r="L39" s="1">
        <v>72</v>
      </c>
      <c r="M39" s="1" t="s">
        <v>29</v>
      </c>
      <c r="N39" s="1">
        <v>86</v>
      </c>
      <c r="O39" s="1">
        <v>77</v>
      </c>
      <c r="P39" s="1" t="s">
        <v>29</v>
      </c>
      <c r="Q39" s="1">
        <v>87</v>
      </c>
      <c r="R39" s="1">
        <v>83</v>
      </c>
      <c r="S39" s="1" t="s">
        <v>29</v>
      </c>
      <c r="T39" s="1">
        <v>402</v>
      </c>
      <c r="U39" s="1">
        <v>89</v>
      </c>
      <c r="V39" s="1" t="s">
        <v>29</v>
      </c>
      <c r="W39" s="1">
        <v>402</v>
      </c>
      <c r="X39" s="1">
        <v>80.400000000000006</v>
      </c>
    </row>
    <row r="40" spans="1:24" x14ac:dyDescent="0.25">
      <c r="A40" s="1">
        <v>21197895</v>
      </c>
      <c r="B40" s="1" t="s">
        <v>20</v>
      </c>
      <c r="C40" s="2" t="s">
        <v>154</v>
      </c>
      <c r="D40" s="2" t="s">
        <v>243</v>
      </c>
      <c r="E40" s="1">
        <v>184</v>
      </c>
      <c r="F40" s="1">
        <v>62</v>
      </c>
      <c r="G40" s="1" t="s">
        <v>59</v>
      </c>
      <c r="H40" s="1">
        <v>2</v>
      </c>
      <c r="I40" s="1">
        <v>76</v>
      </c>
      <c r="J40" s="1" t="s">
        <v>39</v>
      </c>
      <c r="K40" s="1">
        <v>241</v>
      </c>
      <c r="L40" s="1">
        <v>48</v>
      </c>
      <c r="M40" s="1" t="s">
        <v>59</v>
      </c>
      <c r="N40" s="1">
        <v>86</v>
      </c>
      <c r="O40" s="1">
        <v>57</v>
      </c>
      <c r="P40" s="1" t="s">
        <v>52</v>
      </c>
      <c r="Q40" s="1">
        <v>87</v>
      </c>
      <c r="R40" s="1">
        <v>66</v>
      </c>
      <c r="S40" s="1" t="s">
        <v>59</v>
      </c>
      <c r="T40" s="1">
        <v>402</v>
      </c>
      <c r="U40" s="1">
        <v>75</v>
      </c>
      <c r="V40" s="1" t="s">
        <v>103</v>
      </c>
      <c r="W40" s="1">
        <v>309</v>
      </c>
      <c r="X40" s="1">
        <v>61.8</v>
      </c>
    </row>
    <row r="41" spans="1:24" x14ac:dyDescent="0.25">
      <c r="A41" s="1">
        <v>21197896</v>
      </c>
      <c r="B41" s="1" t="s">
        <v>13</v>
      </c>
      <c r="C41" s="2" t="s">
        <v>232</v>
      </c>
      <c r="D41" s="2" t="s">
        <v>243</v>
      </c>
      <c r="E41" s="1">
        <v>184</v>
      </c>
      <c r="F41" s="1">
        <v>49</v>
      </c>
      <c r="G41" s="1" t="s">
        <v>147</v>
      </c>
      <c r="H41" s="1">
        <v>2</v>
      </c>
      <c r="I41" s="1">
        <v>79</v>
      </c>
      <c r="J41" s="1" t="s">
        <v>39</v>
      </c>
      <c r="K41" s="1">
        <v>241</v>
      </c>
      <c r="L41" s="1">
        <v>54</v>
      </c>
      <c r="M41" s="1" t="s">
        <v>52</v>
      </c>
      <c r="N41" s="1">
        <v>86</v>
      </c>
      <c r="O41" s="1">
        <v>59</v>
      </c>
      <c r="P41" s="1" t="s">
        <v>52</v>
      </c>
      <c r="Q41" s="1">
        <v>87</v>
      </c>
      <c r="R41" s="1">
        <v>57</v>
      </c>
      <c r="S41" s="1" t="s">
        <v>103</v>
      </c>
      <c r="T41" s="1">
        <v>402</v>
      </c>
      <c r="U41" s="1">
        <v>73</v>
      </c>
      <c r="V41" s="1" t="s">
        <v>103</v>
      </c>
      <c r="W41" s="1">
        <v>298</v>
      </c>
      <c r="X41" s="1">
        <v>59.6</v>
      </c>
    </row>
    <row r="42" spans="1:24" x14ac:dyDescent="0.25">
      <c r="A42" s="1">
        <v>21197912</v>
      </c>
      <c r="B42" s="1" t="s">
        <v>20</v>
      </c>
      <c r="C42" s="2" t="s">
        <v>241</v>
      </c>
      <c r="D42" s="2" t="s">
        <v>243</v>
      </c>
      <c r="E42" s="1">
        <v>184</v>
      </c>
      <c r="F42" s="1">
        <v>72</v>
      </c>
      <c r="G42" s="1" t="s">
        <v>52</v>
      </c>
      <c r="H42" s="1">
        <v>2</v>
      </c>
      <c r="I42" s="1">
        <v>90</v>
      </c>
      <c r="J42" s="1" t="s">
        <v>19</v>
      </c>
      <c r="K42" s="1">
        <v>241</v>
      </c>
      <c r="L42" s="1">
        <v>51</v>
      </c>
      <c r="M42" s="1" t="s">
        <v>59</v>
      </c>
      <c r="N42" s="1">
        <v>86</v>
      </c>
      <c r="O42" s="1">
        <v>71</v>
      </c>
      <c r="P42" s="1" t="s">
        <v>29</v>
      </c>
      <c r="Q42" s="1">
        <v>87</v>
      </c>
      <c r="R42" s="1">
        <v>77</v>
      </c>
      <c r="S42" s="1" t="s">
        <v>39</v>
      </c>
      <c r="T42" s="1">
        <v>402</v>
      </c>
      <c r="U42" s="1">
        <v>84</v>
      </c>
      <c r="V42" s="1" t="s">
        <v>52</v>
      </c>
      <c r="W42" s="1">
        <v>361</v>
      </c>
      <c r="X42" s="1">
        <v>72.2</v>
      </c>
    </row>
  </sheetData>
  <autoFilter ref="A1:X42">
    <sortState ref="A2:X42">
      <sortCondition ref="A1:A4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workbookViewId="0">
      <selection activeCell="V1" sqref="V1"/>
    </sheetView>
  </sheetViews>
  <sheetFormatPr defaultRowHeight="15" x14ac:dyDescent="0.25"/>
  <cols>
    <col min="3" max="3" width="20.7109375" bestFit="1" customWidth="1"/>
    <col min="4" max="24" width="6.7109375" customWidth="1"/>
  </cols>
  <sheetData>
    <row r="1" spans="1:24" x14ac:dyDescent="0.25">
      <c r="A1" s="1" t="s">
        <v>0</v>
      </c>
      <c r="B1" s="1" t="s">
        <v>1</v>
      </c>
      <c r="C1" t="s">
        <v>2</v>
      </c>
      <c r="D1" s="3" t="s">
        <v>242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</v>
      </c>
      <c r="J1" s="1" t="s">
        <v>6</v>
      </c>
      <c r="K1" s="1" t="s">
        <v>8</v>
      </c>
      <c r="L1" s="1" t="s">
        <v>5</v>
      </c>
      <c r="M1" s="1" t="s">
        <v>6</v>
      </c>
      <c r="N1" s="1" t="s">
        <v>9</v>
      </c>
      <c r="O1" s="1" t="s">
        <v>5</v>
      </c>
      <c r="P1" s="1" t="s">
        <v>6</v>
      </c>
      <c r="Q1" s="1" t="s">
        <v>10</v>
      </c>
      <c r="R1" s="1" t="s">
        <v>5</v>
      </c>
      <c r="S1" s="1" t="s">
        <v>6</v>
      </c>
      <c r="T1" s="1" t="s">
        <v>11</v>
      </c>
      <c r="U1" s="1" t="s">
        <v>5</v>
      </c>
      <c r="V1" s="1" t="s">
        <v>6</v>
      </c>
      <c r="W1" s="1" t="s">
        <v>12</v>
      </c>
      <c r="X1" s="1" t="s">
        <v>246</v>
      </c>
    </row>
    <row r="2" spans="1:24" x14ac:dyDescent="0.25">
      <c r="A2" s="1">
        <v>21197817</v>
      </c>
      <c r="B2" s="1" t="s">
        <v>13</v>
      </c>
      <c r="C2" s="2" t="s">
        <v>185</v>
      </c>
      <c r="D2" s="2" t="s">
        <v>244</v>
      </c>
      <c r="E2" s="1">
        <v>184</v>
      </c>
      <c r="F2" s="1">
        <v>86</v>
      </c>
      <c r="G2" s="1" t="s">
        <v>29</v>
      </c>
      <c r="H2" s="1">
        <v>2</v>
      </c>
      <c r="I2" s="1">
        <v>94</v>
      </c>
      <c r="J2" s="1" t="s">
        <v>16</v>
      </c>
      <c r="K2" s="1">
        <v>41</v>
      </c>
      <c r="L2" s="1">
        <v>87</v>
      </c>
      <c r="M2" s="1" t="s">
        <v>19</v>
      </c>
      <c r="N2" s="1">
        <v>86</v>
      </c>
      <c r="O2" s="1">
        <v>90</v>
      </c>
      <c r="P2" s="1" t="s">
        <v>16</v>
      </c>
      <c r="Q2" s="1">
        <v>87</v>
      </c>
      <c r="R2" s="1">
        <v>88</v>
      </c>
      <c r="S2" s="1" t="s">
        <v>29</v>
      </c>
      <c r="T2" s="1">
        <v>402</v>
      </c>
      <c r="U2" s="1">
        <v>93</v>
      </c>
      <c r="V2" s="1" t="s">
        <v>19</v>
      </c>
      <c r="W2" s="1">
        <v>445</v>
      </c>
      <c r="X2" s="1">
        <v>89</v>
      </c>
    </row>
    <row r="3" spans="1:24" x14ac:dyDescent="0.25">
      <c r="A3" s="1">
        <v>21197818</v>
      </c>
      <c r="B3" s="1" t="s">
        <v>13</v>
      </c>
      <c r="C3" s="2" t="s">
        <v>186</v>
      </c>
      <c r="D3" s="2" t="s">
        <v>244</v>
      </c>
      <c r="E3" s="1">
        <v>184</v>
      </c>
      <c r="F3" s="1">
        <v>74</v>
      </c>
      <c r="G3" s="1" t="s">
        <v>52</v>
      </c>
      <c r="H3" s="1">
        <v>2</v>
      </c>
      <c r="I3" s="1">
        <v>88</v>
      </c>
      <c r="J3" s="1" t="s">
        <v>19</v>
      </c>
      <c r="K3" s="1">
        <v>41</v>
      </c>
      <c r="L3" s="1">
        <v>63</v>
      </c>
      <c r="M3" s="1" t="s">
        <v>39</v>
      </c>
      <c r="N3" s="1">
        <v>86</v>
      </c>
      <c r="O3" s="1">
        <v>79</v>
      </c>
      <c r="P3" s="1" t="s">
        <v>29</v>
      </c>
      <c r="Q3" s="1">
        <v>87</v>
      </c>
      <c r="R3" s="1">
        <v>77</v>
      </c>
      <c r="S3" s="1" t="s">
        <v>39</v>
      </c>
      <c r="T3" s="1">
        <v>402</v>
      </c>
      <c r="U3" s="1">
        <v>85</v>
      </c>
      <c r="V3" s="1" t="s">
        <v>52</v>
      </c>
      <c r="W3" s="1">
        <v>381</v>
      </c>
      <c r="X3" s="1">
        <v>76.2</v>
      </c>
    </row>
    <row r="4" spans="1:24" x14ac:dyDescent="0.25">
      <c r="A4" s="1">
        <v>21197819</v>
      </c>
      <c r="B4" s="1" t="s">
        <v>20</v>
      </c>
      <c r="C4" s="2" t="s">
        <v>97</v>
      </c>
      <c r="D4" s="2" t="s">
        <v>244</v>
      </c>
      <c r="E4" s="1">
        <v>184</v>
      </c>
      <c r="F4" s="1">
        <v>63</v>
      </c>
      <c r="G4" s="1" t="s">
        <v>59</v>
      </c>
      <c r="H4" s="1">
        <v>2</v>
      </c>
      <c r="I4" s="1">
        <v>84</v>
      </c>
      <c r="J4" s="1" t="s">
        <v>29</v>
      </c>
      <c r="K4" s="1">
        <v>41</v>
      </c>
      <c r="L4" s="1">
        <v>67</v>
      </c>
      <c r="M4" s="1" t="s">
        <v>39</v>
      </c>
      <c r="N4" s="1">
        <v>86</v>
      </c>
      <c r="O4" s="1">
        <v>80</v>
      </c>
      <c r="P4" s="1" t="s">
        <v>19</v>
      </c>
      <c r="Q4" s="1">
        <v>87</v>
      </c>
      <c r="R4" s="1">
        <v>78</v>
      </c>
      <c r="S4" s="1" t="s">
        <v>39</v>
      </c>
      <c r="T4" s="1">
        <v>402</v>
      </c>
      <c r="U4" s="1">
        <v>85</v>
      </c>
      <c r="V4" s="1" t="s">
        <v>52</v>
      </c>
      <c r="W4" s="1">
        <v>372</v>
      </c>
      <c r="X4" s="1">
        <v>74.400000000000006</v>
      </c>
    </row>
    <row r="5" spans="1:24" x14ac:dyDescent="0.25">
      <c r="A5" s="1">
        <v>21197820</v>
      </c>
      <c r="B5" s="1" t="s">
        <v>13</v>
      </c>
      <c r="C5" s="2" t="s">
        <v>187</v>
      </c>
      <c r="D5" s="2" t="s">
        <v>244</v>
      </c>
      <c r="E5" s="1">
        <v>184</v>
      </c>
      <c r="F5" s="1">
        <v>70</v>
      </c>
      <c r="G5" s="1" t="s">
        <v>52</v>
      </c>
      <c r="H5" s="1">
        <v>2</v>
      </c>
      <c r="I5" s="1">
        <v>85</v>
      </c>
      <c r="J5" s="1" t="s">
        <v>29</v>
      </c>
      <c r="K5" s="1">
        <v>41</v>
      </c>
      <c r="L5" s="1">
        <v>76</v>
      </c>
      <c r="M5" s="1" t="s">
        <v>29</v>
      </c>
      <c r="N5" s="1">
        <v>86</v>
      </c>
      <c r="O5" s="1">
        <v>68</v>
      </c>
      <c r="P5" s="1" t="s">
        <v>39</v>
      </c>
      <c r="Q5" s="1">
        <v>87</v>
      </c>
      <c r="R5" s="1">
        <v>71</v>
      </c>
      <c r="S5" s="1" t="s">
        <v>52</v>
      </c>
      <c r="T5" s="1">
        <v>402</v>
      </c>
      <c r="U5" s="1">
        <v>83</v>
      </c>
      <c r="V5" s="1" t="s">
        <v>52</v>
      </c>
      <c r="W5" s="1">
        <v>370</v>
      </c>
      <c r="X5" s="1">
        <v>74</v>
      </c>
    </row>
    <row r="6" spans="1:24" x14ac:dyDescent="0.25">
      <c r="A6" s="1">
        <v>21197821</v>
      </c>
      <c r="B6" s="1" t="s">
        <v>13</v>
      </c>
      <c r="C6" s="2" t="s">
        <v>188</v>
      </c>
      <c r="D6" s="2" t="s">
        <v>244</v>
      </c>
      <c r="E6" s="1">
        <v>184</v>
      </c>
      <c r="F6" s="1">
        <v>76</v>
      </c>
      <c r="G6" s="1" t="s">
        <v>39</v>
      </c>
      <c r="H6" s="1">
        <v>2</v>
      </c>
      <c r="I6" s="1">
        <v>91</v>
      </c>
      <c r="J6" s="1" t="s">
        <v>19</v>
      </c>
      <c r="K6" s="1">
        <v>41</v>
      </c>
      <c r="L6" s="1">
        <v>91</v>
      </c>
      <c r="M6" s="1" t="s">
        <v>16</v>
      </c>
      <c r="N6" s="1">
        <v>86</v>
      </c>
      <c r="O6" s="1">
        <v>89</v>
      </c>
      <c r="P6" s="1" t="s">
        <v>19</v>
      </c>
      <c r="Q6" s="1">
        <v>87</v>
      </c>
      <c r="R6" s="1">
        <v>80</v>
      </c>
      <c r="S6" s="1" t="s">
        <v>39</v>
      </c>
      <c r="T6" s="1">
        <v>402</v>
      </c>
      <c r="U6" s="1">
        <v>93</v>
      </c>
      <c r="V6" s="1" t="s">
        <v>19</v>
      </c>
      <c r="W6" s="1">
        <v>427</v>
      </c>
      <c r="X6" s="1">
        <v>85.4</v>
      </c>
    </row>
    <row r="7" spans="1:24" x14ac:dyDescent="0.25">
      <c r="A7" s="1">
        <v>21197822</v>
      </c>
      <c r="B7" s="1" t="s">
        <v>13</v>
      </c>
      <c r="C7" s="2" t="s">
        <v>189</v>
      </c>
      <c r="D7" s="2" t="s">
        <v>244</v>
      </c>
      <c r="E7" s="1">
        <v>184</v>
      </c>
      <c r="F7" s="1">
        <v>66</v>
      </c>
      <c r="G7" s="1" t="s">
        <v>59</v>
      </c>
      <c r="H7" s="1">
        <v>2</v>
      </c>
      <c r="I7" s="1">
        <v>89</v>
      </c>
      <c r="J7" s="1" t="s">
        <v>19</v>
      </c>
      <c r="K7" s="1">
        <v>41</v>
      </c>
      <c r="L7" s="1">
        <v>83</v>
      </c>
      <c r="M7" s="1" t="s">
        <v>19</v>
      </c>
      <c r="N7" s="1">
        <v>86</v>
      </c>
      <c r="O7" s="1">
        <v>90</v>
      </c>
      <c r="P7" s="1" t="s">
        <v>16</v>
      </c>
      <c r="Q7" s="1">
        <v>87</v>
      </c>
      <c r="R7" s="1">
        <v>89</v>
      </c>
      <c r="S7" s="1" t="s">
        <v>19</v>
      </c>
      <c r="T7" s="1">
        <v>402</v>
      </c>
      <c r="U7" s="1">
        <v>91</v>
      </c>
      <c r="V7" s="1" t="s">
        <v>29</v>
      </c>
      <c r="W7" s="1">
        <v>417</v>
      </c>
      <c r="X7" s="1">
        <v>83.4</v>
      </c>
    </row>
    <row r="8" spans="1:24" x14ac:dyDescent="0.25">
      <c r="A8" s="1">
        <v>21197823</v>
      </c>
      <c r="B8" s="1" t="s">
        <v>13</v>
      </c>
      <c r="C8" s="2" t="s">
        <v>190</v>
      </c>
      <c r="D8" s="2" t="s">
        <v>244</v>
      </c>
      <c r="E8" s="1">
        <v>184</v>
      </c>
      <c r="F8" s="1">
        <v>89</v>
      </c>
      <c r="G8" s="1" t="s">
        <v>19</v>
      </c>
      <c r="H8" s="1">
        <v>2</v>
      </c>
      <c r="I8" s="1">
        <v>97</v>
      </c>
      <c r="J8" s="1" t="s">
        <v>16</v>
      </c>
      <c r="K8" s="1">
        <v>41</v>
      </c>
      <c r="L8" s="1">
        <v>94</v>
      </c>
      <c r="M8" s="1" t="s">
        <v>16</v>
      </c>
      <c r="N8" s="1">
        <v>86</v>
      </c>
      <c r="O8" s="1">
        <v>100</v>
      </c>
      <c r="P8" s="1" t="s">
        <v>16</v>
      </c>
      <c r="Q8" s="1">
        <v>87</v>
      </c>
      <c r="R8" s="1">
        <v>98</v>
      </c>
      <c r="S8" s="1" t="s">
        <v>16</v>
      </c>
      <c r="T8" s="1">
        <v>402</v>
      </c>
      <c r="U8" s="1">
        <v>99</v>
      </c>
      <c r="V8" s="1" t="s">
        <v>16</v>
      </c>
      <c r="W8" s="1">
        <v>478</v>
      </c>
      <c r="X8" s="1">
        <v>95.6</v>
      </c>
    </row>
    <row r="9" spans="1:24" x14ac:dyDescent="0.25">
      <c r="A9" s="1">
        <v>21197824</v>
      </c>
      <c r="B9" s="1" t="s">
        <v>13</v>
      </c>
      <c r="C9" s="2" t="s">
        <v>191</v>
      </c>
      <c r="D9" s="2" t="s">
        <v>244</v>
      </c>
      <c r="E9" s="1">
        <v>184</v>
      </c>
      <c r="F9" s="1">
        <v>73</v>
      </c>
      <c r="G9" s="1" t="s">
        <v>52</v>
      </c>
      <c r="H9" s="1">
        <v>2</v>
      </c>
      <c r="I9" s="1">
        <v>80</v>
      </c>
      <c r="J9" s="1" t="s">
        <v>39</v>
      </c>
      <c r="K9" s="1">
        <v>41</v>
      </c>
      <c r="L9" s="1">
        <v>75</v>
      </c>
      <c r="M9" s="1" t="s">
        <v>29</v>
      </c>
      <c r="N9" s="1">
        <v>86</v>
      </c>
      <c r="O9" s="1">
        <v>78</v>
      </c>
      <c r="P9" s="1" t="s">
        <v>29</v>
      </c>
      <c r="Q9" s="1">
        <v>87</v>
      </c>
      <c r="R9" s="1">
        <v>80</v>
      </c>
      <c r="S9" s="1" t="s">
        <v>39</v>
      </c>
      <c r="T9" s="1">
        <v>402</v>
      </c>
      <c r="U9" s="1">
        <v>84</v>
      </c>
      <c r="V9" s="1" t="s">
        <v>52</v>
      </c>
      <c r="W9" s="1">
        <v>386</v>
      </c>
      <c r="X9" s="1">
        <v>77.2</v>
      </c>
    </row>
    <row r="10" spans="1:24" x14ac:dyDescent="0.25">
      <c r="A10" s="1">
        <v>21197825</v>
      </c>
      <c r="B10" s="1" t="s">
        <v>13</v>
      </c>
      <c r="C10" s="2" t="s">
        <v>192</v>
      </c>
      <c r="D10" s="2" t="s">
        <v>244</v>
      </c>
      <c r="E10" s="1">
        <v>184</v>
      </c>
      <c r="F10" s="1">
        <v>62</v>
      </c>
      <c r="G10" s="1" t="s">
        <v>59</v>
      </c>
      <c r="H10" s="1">
        <v>2</v>
      </c>
      <c r="I10" s="1">
        <v>72</v>
      </c>
      <c r="J10" s="1" t="s">
        <v>52</v>
      </c>
      <c r="K10" s="1">
        <v>41</v>
      </c>
      <c r="L10" s="1">
        <v>51</v>
      </c>
      <c r="M10" s="1" t="s">
        <v>59</v>
      </c>
      <c r="N10" s="1">
        <v>86</v>
      </c>
      <c r="O10" s="1">
        <v>71</v>
      </c>
      <c r="P10" s="1" t="s">
        <v>29</v>
      </c>
      <c r="Q10" s="1">
        <v>87</v>
      </c>
      <c r="R10" s="1">
        <v>71</v>
      </c>
      <c r="S10" s="1" t="s">
        <v>52</v>
      </c>
      <c r="T10" s="1">
        <v>402</v>
      </c>
      <c r="U10" s="1">
        <v>78</v>
      </c>
      <c r="V10" s="1" t="s">
        <v>59</v>
      </c>
      <c r="W10" s="1">
        <v>327</v>
      </c>
      <c r="X10" s="1">
        <v>65.400000000000006</v>
      </c>
    </row>
    <row r="11" spans="1:24" x14ac:dyDescent="0.25">
      <c r="A11" s="1">
        <v>21197826</v>
      </c>
      <c r="B11" s="1" t="s">
        <v>13</v>
      </c>
      <c r="C11" s="2" t="s">
        <v>104</v>
      </c>
      <c r="D11" s="2" t="s">
        <v>244</v>
      </c>
      <c r="E11" s="1">
        <v>184</v>
      </c>
      <c r="F11" s="1">
        <v>78</v>
      </c>
      <c r="G11" s="1" t="s">
        <v>39</v>
      </c>
      <c r="H11" s="1">
        <v>2</v>
      </c>
      <c r="I11" s="1">
        <v>82</v>
      </c>
      <c r="J11" s="1" t="s">
        <v>29</v>
      </c>
      <c r="K11" s="1">
        <v>41</v>
      </c>
      <c r="L11" s="1">
        <v>51</v>
      </c>
      <c r="M11" s="1" t="s">
        <v>59</v>
      </c>
      <c r="N11" s="1">
        <v>86</v>
      </c>
      <c r="O11" s="1">
        <v>75</v>
      </c>
      <c r="P11" s="1" t="s">
        <v>29</v>
      </c>
      <c r="Q11" s="1">
        <v>87</v>
      </c>
      <c r="R11" s="1">
        <v>76</v>
      </c>
      <c r="S11" s="1" t="s">
        <v>39</v>
      </c>
      <c r="T11" s="1">
        <v>402</v>
      </c>
      <c r="U11" s="1">
        <v>86</v>
      </c>
      <c r="V11" s="1" t="s">
        <v>39</v>
      </c>
      <c r="W11" s="1">
        <v>362</v>
      </c>
      <c r="X11" s="1">
        <v>72.400000000000006</v>
      </c>
    </row>
    <row r="12" spans="1:24" x14ac:dyDescent="0.25">
      <c r="A12" s="1">
        <v>21197827</v>
      </c>
      <c r="B12" s="1" t="s">
        <v>20</v>
      </c>
      <c r="C12" s="2" t="s">
        <v>43</v>
      </c>
      <c r="D12" s="2" t="s">
        <v>244</v>
      </c>
      <c r="E12" s="1">
        <v>184</v>
      </c>
      <c r="F12" s="1">
        <v>77</v>
      </c>
      <c r="G12" s="1" t="s">
        <v>39</v>
      </c>
      <c r="H12" s="1">
        <v>2</v>
      </c>
      <c r="I12" s="1">
        <v>93</v>
      </c>
      <c r="J12" s="1" t="s">
        <v>16</v>
      </c>
      <c r="K12" s="1">
        <v>41</v>
      </c>
      <c r="L12" s="1">
        <v>89</v>
      </c>
      <c r="M12" s="1" t="s">
        <v>19</v>
      </c>
      <c r="N12" s="1">
        <v>86</v>
      </c>
      <c r="O12" s="1">
        <v>96</v>
      </c>
      <c r="P12" s="1" t="s">
        <v>16</v>
      </c>
      <c r="Q12" s="1">
        <v>87</v>
      </c>
      <c r="R12" s="1">
        <v>92</v>
      </c>
      <c r="S12" s="1" t="s">
        <v>19</v>
      </c>
      <c r="T12" s="1">
        <v>402</v>
      </c>
      <c r="U12" s="1">
        <v>97</v>
      </c>
      <c r="V12" s="1" t="s">
        <v>16</v>
      </c>
      <c r="W12" s="1">
        <v>447</v>
      </c>
      <c r="X12" s="1">
        <v>89.4</v>
      </c>
    </row>
    <row r="13" spans="1:24" x14ac:dyDescent="0.25">
      <c r="A13" s="1">
        <v>21197828</v>
      </c>
      <c r="B13" s="1" t="s">
        <v>20</v>
      </c>
      <c r="C13" s="2" t="s">
        <v>193</v>
      </c>
      <c r="D13" s="2" t="s">
        <v>244</v>
      </c>
      <c r="E13" s="1">
        <v>184</v>
      </c>
      <c r="F13" s="1">
        <v>76</v>
      </c>
      <c r="G13" s="1" t="s">
        <v>39</v>
      </c>
      <c r="H13" s="1">
        <v>2</v>
      </c>
      <c r="I13" s="1">
        <v>87</v>
      </c>
      <c r="J13" s="1" t="s">
        <v>19</v>
      </c>
      <c r="K13" s="1">
        <v>41</v>
      </c>
      <c r="L13" s="1">
        <v>68</v>
      </c>
      <c r="M13" s="1" t="s">
        <v>39</v>
      </c>
      <c r="N13" s="1">
        <v>86</v>
      </c>
      <c r="O13" s="1">
        <v>78</v>
      </c>
      <c r="P13" s="1" t="s">
        <v>29</v>
      </c>
      <c r="Q13" s="1">
        <v>87</v>
      </c>
      <c r="R13" s="1">
        <v>88</v>
      </c>
      <c r="S13" s="1" t="s">
        <v>29</v>
      </c>
      <c r="T13" s="1">
        <v>402</v>
      </c>
      <c r="U13" s="1">
        <v>91</v>
      </c>
      <c r="V13" s="1" t="s">
        <v>29</v>
      </c>
      <c r="W13" s="1">
        <v>397</v>
      </c>
      <c r="X13" s="1">
        <v>79.400000000000006</v>
      </c>
    </row>
    <row r="14" spans="1:24" x14ac:dyDescent="0.25">
      <c r="A14" s="1">
        <v>21197829</v>
      </c>
      <c r="B14" s="1" t="s">
        <v>20</v>
      </c>
      <c r="C14" s="2" t="s">
        <v>88</v>
      </c>
      <c r="D14" s="2" t="s">
        <v>244</v>
      </c>
      <c r="E14" s="1">
        <v>184</v>
      </c>
      <c r="F14" s="1">
        <v>70</v>
      </c>
      <c r="G14" s="1" t="s">
        <v>52</v>
      </c>
      <c r="H14" s="1">
        <v>2</v>
      </c>
      <c r="I14" s="1">
        <v>89</v>
      </c>
      <c r="J14" s="1" t="s">
        <v>19</v>
      </c>
      <c r="K14" s="1">
        <v>41</v>
      </c>
      <c r="L14" s="1">
        <v>69</v>
      </c>
      <c r="M14" s="1" t="s">
        <v>39</v>
      </c>
      <c r="N14" s="1">
        <v>86</v>
      </c>
      <c r="O14" s="1">
        <v>83</v>
      </c>
      <c r="P14" s="1" t="s">
        <v>19</v>
      </c>
      <c r="Q14" s="1">
        <v>87</v>
      </c>
      <c r="R14" s="1">
        <v>72</v>
      </c>
      <c r="S14" s="1" t="s">
        <v>52</v>
      </c>
      <c r="T14" s="1">
        <v>402</v>
      </c>
      <c r="U14" s="1">
        <v>89</v>
      </c>
      <c r="V14" s="1" t="s">
        <v>29</v>
      </c>
      <c r="W14" s="1">
        <v>383</v>
      </c>
      <c r="X14" s="1">
        <v>76.599999999999994</v>
      </c>
    </row>
    <row r="15" spans="1:24" x14ac:dyDescent="0.25">
      <c r="A15" s="1">
        <v>21197830</v>
      </c>
      <c r="B15" s="1" t="s">
        <v>20</v>
      </c>
      <c r="C15" s="2" t="s">
        <v>194</v>
      </c>
      <c r="D15" s="2" t="s">
        <v>244</v>
      </c>
      <c r="E15" s="1">
        <v>184</v>
      </c>
      <c r="F15" s="1">
        <v>86</v>
      </c>
      <c r="G15" s="1" t="s">
        <v>29</v>
      </c>
      <c r="H15" s="1">
        <v>2</v>
      </c>
      <c r="I15" s="1">
        <v>93</v>
      </c>
      <c r="J15" s="1" t="s">
        <v>16</v>
      </c>
      <c r="K15" s="1">
        <v>41</v>
      </c>
      <c r="L15" s="1">
        <v>99</v>
      </c>
      <c r="M15" s="1" t="s">
        <v>16</v>
      </c>
      <c r="N15" s="1">
        <v>86</v>
      </c>
      <c r="O15" s="1">
        <v>98</v>
      </c>
      <c r="P15" s="1" t="s">
        <v>16</v>
      </c>
      <c r="Q15" s="1">
        <v>87</v>
      </c>
      <c r="R15" s="1">
        <v>92</v>
      </c>
      <c r="S15" s="1" t="s">
        <v>19</v>
      </c>
      <c r="T15" s="1">
        <v>402</v>
      </c>
      <c r="U15" s="1">
        <v>99</v>
      </c>
      <c r="V15" s="1" t="s">
        <v>16</v>
      </c>
      <c r="W15" s="1">
        <v>468</v>
      </c>
      <c r="X15" s="1">
        <v>93.6</v>
      </c>
    </row>
    <row r="16" spans="1:24" x14ac:dyDescent="0.25">
      <c r="A16" s="1">
        <v>21197831</v>
      </c>
      <c r="B16" s="1" t="s">
        <v>20</v>
      </c>
      <c r="C16" s="2" t="s">
        <v>82</v>
      </c>
      <c r="D16" s="2" t="s">
        <v>244</v>
      </c>
      <c r="E16" s="1">
        <v>184</v>
      </c>
      <c r="F16" s="1">
        <v>73</v>
      </c>
      <c r="G16" s="1" t="s">
        <v>52</v>
      </c>
      <c r="H16" s="1">
        <v>2</v>
      </c>
      <c r="I16" s="1">
        <v>80</v>
      </c>
      <c r="J16" s="1" t="s">
        <v>39</v>
      </c>
      <c r="K16" s="1">
        <v>41</v>
      </c>
      <c r="L16" s="1">
        <v>89</v>
      </c>
      <c r="M16" s="1" t="s">
        <v>19</v>
      </c>
      <c r="N16" s="1">
        <v>86</v>
      </c>
      <c r="O16" s="1">
        <v>72</v>
      </c>
      <c r="P16" s="1" t="s">
        <v>29</v>
      </c>
      <c r="Q16" s="1">
        <v>87</v>
      </c>
      <c r="R16" s="1">
        <v>75</v>
      </c>
      <c r="S16" s="1" t="s">
        <v>39</v>
      </c>
      <c r="T16" s="1">
        <v>402</v>
      </c>
      <c r="U16" s="1">
        <v>86</v>
      </c>
      <c r="V16" s="1" t="s">
        <v>39</v>
      </c>
      <c r="W16" s="1">
        <v>389</v>
      </c>
      <c r="X16" s="1">
        <v>77.8</v>
      </c>
    </row>
    <row r="17" spans="1:24" x14ac:dyDescent="0.25">
      <c r="A17" s="1">
        <v>21197832</v>
      </c>
      <c r="B17" s="1" t="s">
        <v>13</v>
      </c>
      <c r="C17" s="2" t="s">
        <v>120</v>
      </c>
      <c r="D17" s="2" t="s">
        <v>244</v>
      </c>
      <c r="E17" s="1">
        <v>184</v>
      </c>
      <c r="F17" s="1">
        <v>52</v>
      </c>
      <c r="G17" s="1" t="s">
        <v>147</v>
      </c>
      <c r="H17" s="1">
        <v>2</v>
      </c>
      <c r="I17" s="1">
        <v>77</v>
      </c>
      <c r="J17" s="1" t="s">
        <v>39</v>
      </c>
      <c r="K17" s="1">
        <v>41</v>
      </c>
      <c r="L17" s="1">
        <v>59</v>
      </c>
      <c r="M17" s="1" t="s">
        <v>52</v>
      </c>
      <c r="N17" s="1">
        <v>86</v>
      </c>
      <c r="O17" s="1">
        <v>70</v>
      </c>
      <c r="P17" s="1" t="s">
        <v>29</v>
      </c>
      <c r="Q17" s="1">
        <v>87</v>
      </c>
      <c r="R17" s="1">
        <v>61</v>
      </c>
      <c r="S17" s="1" t="s">
        <v>59</v>
      </c>
      <c r="T17" s="1">
        <v>402</v>
      </c>
      <c r="U17" s="1">
        <v>76</v>
      </c>
      <c r="V17" s="1" t="s">
        <v>103</v>
      </c>
      <c r="W17" s="1">
        <v>319</v>
      </c>
      <c r="X17" s="1">
        <v>63.8</v>
      </c>
    </row>
    <row r="18" spans="1:24" x14ac:dyDescent="0.25">
      <c r="A18" s="1">
        <v>21197833</v>
      </c>
      <c r="B18" s="1" t="s">
        <v>20</v>
      </c>
      <c r="C18" s="2" t="s">
        <v>195</v>
      </c>
      <c r="D18" s="2" t="s">
        <v>244</v>
      </c>
      <c r="E18" s="1">
        <v>184</v>
      </c>
      <c r="F18" s="1">
        <v>66</v>
      </c>
      <c r="G18" s="1" t="s">
        <v>59</v>
      </c>
      <c r="H18" s="1">
        <v>2</v>
      </c>
      <c r="I18" s="1">
        <v>81</v>
      </c>
      <c r="J18" s="1" t="s">
        <v>29</v>
      </c>
      <c r="K18" s="1">
        <v>41</v>
      </c>
      <c r="L18" s="1">
        <v>61</v>
      </c>
      <c r="M18" s="1" t="s">
        <v>39</v>
      </c>
      <c r="N18" s="1">
        <v>86</v>
      </c>
      <c r="O18" s="1">
        <v>74</v>
      </c>
      <c r="P18" s="1" t="s">
        <v>29</v>
      </c>
      <c r="Q18" s="1">
        <v>87</v>
      </c>
      <c r="R18" s="1">
        <v>77</v>
      </c>
      <c r="S18" s="1" t="s">
        <v>39</v>
      </c>
      <c r="T18" s="1">
        <v>402</v>
      </c>
      <c r="U18" s="1">
        <v>82</v>
      </c>
      <c r="V18" s="1" t="s">
        <v>52</v>
      </c>
      <c r="W18" s="1">
        <v>359</v>
      </c>
      <c r="X18" s="1">
        <v>71.8</v>
      </c>
    </row>
    <row r="19" spans="1:24" x14ac:dyDescent="0.25">
      <c r="A19" s="1">
        <v>21197834</v>
      </c>
      <c r="B19" s="1" t="s">
        <v>20</v>
      </c>
      <c r="C19" s="2" t="s">
        <v>196</v>
      </c>
      <c r="D19" s="2" t="s">
        <v>244</v>
      </c>
      <c r="E19" s="1">
        <v>184</v>
      </c>
      <c r="F19" s="1">
        <v>69</v>
      </c>
      <c r="G19" s="1" t="s">
        <v>59</v>
      </c>
      <c r="H19" s="1">
        <v>2</v>
      </c>
      <c r="I19" s="1">
        <v>76</v>
      </c>
      <c r="J19" s="1" t="s">
        <v>39</v>
      </c>
      <c r="K19" s="1">
        <v>41</v>
      </c>
      <c r="L19" s="1">
        <v>53</v>
      </c>
      <c r="M19" s="1" t="s">
        <v>52</v>
      </c>
      <c r="N19" s="1">
        <v>86</v>
      </c>
      <c r="O19" s="1">
        <v>68</v>
      </c>
      <c r="P19" s="1" t="s">
        <v>39</v>
      </c>
      <c r="Q19" s="1">
        <v>87</v>
      </c>
      <c r="R19" s="1">
        <v>74</v>
      </c>
      <c r="S19" s="1" t="s">
        <v>39</v>
      </c>
      <c r="T19" s="1">
        <v>402</v>
      </c>
      <c r="U19" s="1">
        <v>78</v>
      </c>
      <c r="V19" s="1" t="s">
        <v>59</v>
      </c>
      <c r="W19" s="1">
        <v>340</v>
      </c>
      <c r="X19" s="1">
        <v>68</v>
      </c>
    </row>
    <row r="20" spans="1:24" x14ac:dyDescent="0.25">
      <c r="A20" s="1">
        <v>21197835</v>
      </c>
      <c r="B20" s="1" t="s">
        <v>20</v>
      </c>
      <c r="C20" s="2" t="s">
        <v>197</v>
      </c>
      <c r="D20" s="2" t="s">
        <v>244</v>
      </c>
      <c r="E20" s="1">
        <v>184</v>
      </c>
      <c r="F20" s="1">
        <v>85</v>
      </c>
      <c r="G20" s="1" t="s">
        <v>29</v>
      </c>
      <c r="H20" s="1">
        <v>2</v>
      </c>
      <c r="I20" s="1">
        <v>95</v>
      </c>
      <c r="J20" s="1" t="s">
        <v>16</v>
      </c>
      <c r="K20" s="1">
        <v>41</v>
      </c>
      <c r="L20" s="1">
        <v>94</v>
      </c>
      <c r="M20" s="1" t="s">
        <v>16</v>
      </c>
      <c r="N20" s="1">
        <v>86</v>
      </c>
      <c r="O20" s="1">
        <v>100</v>
      </c>
      <c r="P20" s="1" t="s">
        <v>16</v>
      </c>
      <c r="Q20" s="1">
        <v>87</v>
      </c>
      <c r="R20" s="1">
        <v>95</v>
      </c>
      <c r="S20" s="1" t="s">
        <v>16</v>
      </c>
      <c r="T20" s="1">
        <v>402</v>
      </c>
      <c r="U20" s="1">
        <v>98</v>
      </c>
      <c r="V20" s="1" t="s">
        <v>16</v>
      </c>
      <c r="W20" s="1">
        <v>469</v>
      </c>
      <c r="X20" s="1">
        <v>93.8</v>
      </c>
    </row>
    <row r="21" spans="1:24" x14ac:dyDescent="0.25">
      <c r="A21" s="1">
        <v>21197836</v>
      </c>
      <c r="B21" s="1" t="s">
        <v>20</v>
      </c>
      <c r="C21" s="2" t="s">
        <v>87</v>
      </c>
      <c r="D21" s="2" t="s">
        <v>244</v>
      </c>
      <c r="E21" s="1">
        <v>184</v>
      </c>
      <c r="F21" s="1">
        <v>81</v>
      </c>
      <c r="G21" s="1" t="s">
        <v>39</v>
      </c>
      <c r="H21" s="1">
        <v>2</v>
      </c>
      <c r="I21" s="1">
        <v>91</v>
      </c>
      <c r="J21" s="1" t="s">
        <v>19</v>
      </c>
      <c r="K21" s="1">
        <v>41</v>
      </c>
      <c r="L21" s="1">
        <v>52</v>
      </c>
      <c r="M21" s="1" t="s">
        <v>52</v>
      </c>
      <c r="N21" s="1">
        <v>86</v>
      </c>
      <c r="O21" s="1">
        <v>72</v>
      </c>
      <c r="P21" s="1" t="s">
        <v>29</v>
      </c>
      <c r="Q21" s="1">
        <v>87</v>
      </c>
      <c r="R21" s="1">
        <v>90</v>
      </c>
      <c r="S21" s="1" t="s">
        <v>19</v>
      </c>
      <c r="T21" s="1">
        <v>402</v>
      </c>
      <c r="U21" s="1">
        <v>89</v>
      </c>
      <c r="V21" s="1" t="s">
        <v>29</v>
      </c>
      <c r="W21" s="1">
        <v>386</v>
      </c>
      <c r="X21" s="1">
        <v>77.2</v>
      </c>
    </row>
    <row r="22" spans="1:24" x14ac:dyDescent="0.25">
      <c r="A22" s="1">
        <v>21197837</v>
      </c>
      <c r="B22" s="1" t="s">
        <v>20</v>
      </c>
      <c r="C22" s="2" t="s">
        <v>21</v>
      </c>
      <c r="D22" s="2" t="s">
        <v>244</v>
      </c>
      <c r="E22" s="1">
        <v>184</v>
      </c>
      <c r="F22" s="1">
        <v>91</v>
      </c>
      <c r="G22" s="1" t="s">
        <v>19</v>
      </c>
      <c r="H22" s="1">
        <v>2</v>
      </c>
      <c r="I22" s="1">
        <v>96</v>
      </c>
      <c r="J22" s="1" t="s">
        <v>16</v>
      </c>
      <c r="K22" s="1">
        <v>41</v>
      </c>
      <c r="L22" s="1">
        <v>96</v>
      </c>
      <c r="M22" s="1" t="s">
        <v>16</v>
      </c>
      <c r="N22" s="1">
        <v>86</v>
      </c>
      <c r="O22" s="1">
        <v>100</v>
      </c>
      <c r="P22" s="1" t="s">
        <v>16</v>
      </c>
      <c r="Q22" s="1">
        <v>87</v>
      </c>
      <c r="R22" s="1">
        <v>97</v>
      </c>
      <c r="S22" s="1" t="s">
        <v>16</v>
      </c>
      <c r="T22" s="1">
        <v>402</v>
      </c>
      <c r="U22" s="1">
        <v>99</v>
      </c>
      <c r="V22" s="1" t="s">
        <v>16</v>
      </c>
      <c r="W22" s="1">
        <v>480</v>
      </c>
      <c r="X22" s="1">
        <v>96</v>
      </c>
    </row>
    <row r="23" spans="1:24" x14ac:dyDescent="0.25">
      <c r="A23" s="1">
        <v>21197838</v>
      </c>
      <c r="B23" s="1" t="s">
        <v>20</v>
      </c>
      <c r="C23" s="2" t="s">
        <v>24</v>
      </c>
      <c r="D23" s="2" t="s">
        <v>244</v>
      </c>
      <c r="E23" s="1">
        <v>184</v>
      </c>
      <c r="F23" s="1">
        <v>88</v>
      </c>
      <c r="G23" s="1" t="s">
        <v>19</v>
      </c>
      <c r="H23" s="1">
        <v>2</v>
      </c>
      <c r="I23" s="1">
        <v>96</v>
      </c>
      <c r="J23" s="1" t="s">
        <v>16</v>
      </c>
      <c r="K23" s="1">
        <v>41</v>
      </c>
      <c r="L23" s="1">
        <v>94</v>
      </c>
      <c r="M23" s="1" t="s">
        <v>16</v>
      </c>
      <c r="N23" s="1">
        <v>86</v>
      </c>
      <c r="O23" s="1">
        <v>98</v>
      </c>
      <c r="P23" s="1" t="s">
        <v>16</v>
      </c>
      <c r="Q23" s="1">
        <v>87</v>
      </c>
      <c r="R23" s="1">
        <v>100</v>
      </c>
      <c r="S23" s="1" t="s">
        <v>16</v>
      </c>
      <c r="T23" s="1">
        <v>402</v>
      </c>
      <c r="U23" s="1">
        <v>99</v>
      </c>
      <c r="V23" s="1" t="s">
        <v>16</v>
      </c>
      <c r="W23" s="1">
        <v>476</v>
      </c>
      <c r="X23" s="1">
        <v>95.2</v>
      </c>
    </row>
    <row r="24" spans="1:24" x14ac:dyDescent="0.25">
      <c r="A24" s="1">
        <v>21197839</v>
      </c>
      <c r="B24" s="1" t="s">
        <v>20</v>
      </c>
      <c r="C24" s="2" t="s">
        <v>80</v>
      </c>
      <c r="D24" s="2" t="s">
        <v>244</v>
      </c>
      <c r="E24" s="1">
        <v>184</v>
      </c>
      <c r="F24" s="1">
        <v>73</v>
      </c>
      <c r="G24" s="1" t="s">
        <v>52</v>
      </c>
      <c r="H24" s="1">
        <v>2</v>
      </c>
      <c r="I24" s="1">
        <v>89</v>
      </c>
      <c r="J24" s="1" t="s">
        <v>19</v>
      </c>
      <c r="K24" s="1">
        <v>41</v>
      </c>
      <c r="L24" s="1">
        <v>69</v>
      </c>
      <c r="M24" s="1" t="s">
        <v>39</v>
      </c>
      <c r="N24" s="1">
        <v>86</v>
      </c>
      <c r="O24" s="1">
        <v>79</v>
      </c>
      <c r="P24" s="1" t="s">
        <v>29</v>
      </c>
      <c r="Q24" s="1">
        <v>87</v>
      </c>
      <c r="R24" s="1">
        <v>83</v>
      </c>
      <c r="S24" s="1" t="s">
        <v>29</v>
      </c>
      <c r="T24" s="1">
        <v>402</v>
      </c>
      <c r="U24" s="1">
        <v>89</v>
      </c>
      <c r="V24" s="1" t="s">
        <v>29</v>
      </c>
      <c r="W24" s="1">
        <v>393</v>
      </c>
      <c r="X24" s="1">
        <v>78.599999999999994</v>
      </c>
    </row>
    <row r="25" spans="1:24" x14ac:dyDescent="0.25">
      <c r="A25" s="1">
        <v>21197840</v>
      </c>
      <c r="B25" s="1" t="s">
        <v>20</v>
      </c>
      <c r="C25" s="2" t="s">
        <v>25</v>
      </c>
      <c r="D25" s="2" t="s">
        <v>244</v>
      </c>
      <c r="E25" s="1">
        <v>184</v>
      </c>
      <c r="F25" s="1">
        <v>87</v>
      </c>
      <c r="G25" s="1" t="s">
        <v>19</v>
      </c>
      <c r="H25" s="1">
        <v>2</v>
      </c>
      <c r="I25" s="1">
        <v>93</v>
      </c>
      <c r="J25" s="1" t="s">
        <v>16</v>
      </c>
      <c r="K25" s="1">
        <v>41</v>
      </c>
      <c r="L25" s="1">
        <v>94</v>
      </c>
      <c r="M25" s="1" t="s">
        <v>16</v>
      </c>
      <c r="N25" s="1">
        <v>86</v>
      </c>
      <c r="O25" s="1">
        <v>98</v>
      </c>
      <c r="P25" s="1" t="s">
        <v>16</v>
      </c>
      <c r="Q25" s="1">
        <v>87</v>
      </c>
      <c r="R25" s="1">
        <v>99</v>
      </c>
      <c r="S25" s="1" t="s">
        <v>16</v>
      </c>
      <c r="T25" s="1">
        <v>402</v>
      </c>
      <c r="U25" s="1">
        <v>95</v>
      </c>
      <c r="V25" s="1" t="s">
        <v>19</v>
      </c>
      <c r="W25" s="1">
        <v>471</v>
      </c>
      <c r="X25" s="1">
        <v>94.2</v>
      </c>
    </row>
    <row r="26" spans="1:24" x14ac:dyDescent="0.25">
      <c r="A26" s="1">
        <v>21197841</v>
      </c>
      <c r="B26" s="1" t="s">
        <v>13</v>
      </c>
      <c r="C26" s="2" t="s">
        <v>198</v>
      </c>
      <c r="D26" s="2" t="s">
        <v>244</v>
      </c>
      <c r="E26" s="1">
        <v>184</v>
      </c>
      <c r="F26" s="1">
        <v>61</v>
      </c>
      <c r="G26" s="1" t="s">
        <v>103</v>
      </c>
      <c r="H26" s="1">
        <v>2</v>
      </c>
      <c r="I26" s="1">
        <v>78</v>
      </c>
      <c r="J26" s="1" t="s">
        <v>39</v>
      </c>
      <c r="K26" s="1">
        <v>41</v>
      </c>
      <c r="L26" s="1">
        <v>70</v>
      </c>
      <c r="M26" s="1" t="s">
        <v>29</v>
      </c>
      <c r="N26" s="1">
        <v>86</v>
      </c>
      <c r="O26" s="1">
        <v>60</v>
      </c>
      <c r="P26" s="1" t="s">
        <v>52</v>
      </c>
      <c r="Q26" s="1">
        <v>87</v>
      </c>
      <c r="R26" s="1">
        <v>75</v>
      </c>
      <c r="S26" s="1" t="s">
        <v>39</v>
      </c>
      <c r="T26" s="1">
        <v>402</v>
      </c>
      <c r="U26" s="1">
        <v>80</v>
      </c>
      <c r="V26" s="1" t="s">
        <v>59</v>
      </c>
      <c r="W26" s="1">
        <v>344</v>
      </c>
      <c r="X26" s="1">
        <v>68.8</v>
      </c>
    </row>
    <row r="27" spans="1:24" x14ac:dyDescent="0.25">
      <c r="A27" s="1">
        <v>21197842</v>
      </c>
      <c r="B27" s="1" t="s">
        <v>13</v>
      </c>
      <c r="C27" s="2" t="s">
        <v>199</v>
      </c>
      <c r="D27" s="2" t="s">
        <v>244</v>
      </c>
      <c r="E27" s="1">
        <v>184</v>
      </c>
      <c r="F27" s="1">
        <v>66</v>
      </c>
      <c r="G27" s="1" t="s">
        <v>59</v>
      </c>
      <c r="H27" s="1">
        <v>2</v>
      </c>
      <c r="I27" s="1">
        <v>76</v>
      </c>
      <c r="J27" s="1" t="s">
        <v>39</v>
      </c>
      <c r="K27" s="1">
        <v>41</v>
      </c>
      <c r="L27" s="1">
        <v>45</v>
      </c>
      <c r="M27" s="1" t="s">
        <v>59</v>
      </c>
      <c r="N27" s="1">
        <v>86</v>
      </c>
      <c r="O27" s="1">
        <v>63</v>
      </c>
      <c r="P27" s="1" t="s">
        <v>39</v>
      </c>
      <c r="Q27" s="1">
        <v>87</v>
      </c>
      <c r="R27" s="1">
        <v>68</v>
      </c>
      <c r="S27" s="1" t="s">
        <v>52</v>
      </c>
      <c r="T27" s="1">
        <v>402</v>
      </c>
      <c r="U27" s="1">
        <v>76</v>
      </c>
      <c r="V27" s="1" t="s">
        <v>103</v>
      </c>
      <c r="W27" s="1">
        <v>318</v>
      </c>
      <c r="X27" s="1">
        <v>63.6</v>
      </c>
    </row>
    <row r="28" spans="1:24" x14ac:dyDescent="0.25">
      <c r="A28" s="1">
        <v>21197843</v>
      </c>
      <c r="B28" s="1" t="s">
        <v>20</v>
      </c>
      <c r="C28" s="2" t="s">
        <v>119</v>
      </c>
      <c r="D28" s="2" t="s">
        <v>244</v>
      </c>
      <c r="E28" s="1">
        <v>184</v>
      </c>
      <c r="F28" s="1">
        <v>56</v>
      </c>
      <c r="G28" s="1" t="s">
        <v>103</v>
      </c>
      <c r="H28" s="1">
        <v>2</v>
      </c>
      <c r="I28" s="1">
        <v>81</v>
      </c>
      <c r="J28" s="1" t="s">
        <v>29</v>
      </c>
      <c r="K28" s="1">
        <v>41</v>
      </c>
      <c r="L28" s="1">
        <v>60</v>
      </c>
      <c r="M28" s="1" t="s">
        <v>39</v>
      </c>
      <c r="N28" s="1">
        <v>86</v>
      </c>
      <c r="O28" s="1">
        <v>69</v>
      </c>
      <c r="P28" s="1" t="s">
        <v>39</v>
      </c>
      <c r="Q28" s="1">
        <v>87</v>
      </c>
      <c r="R28" s="1">
        <v>76</v>
      </c>
      <c r="S28" s="1" t="s">
        <v>39</v>
      </c>
      <c r="T28" s="1">
        <v>402</v>
      </c>
      <c r="U28" s="1">
        <v>80</v>
      </c>
      <c r="V28" s="1" t="s">
        <v>59</v>
      </c>
      <c r="W28" s="1">
        <v>342</v>
      </c>
      <c r="X28" s="1">
        <v>68.400000000000006</v>
      </c>
    </row>
    <row r="29" spans="1:24" x14ac:dyDescent="0.25">
      <c r="A29" s="1">
        <v>21197844</v>
      </c>
      <c r="B29" s="1" t="s">
        <v>20</v>
      </c>
      <c r="C29" s="2" t="s">
        <v>200</v>
      </c>
      <c r="D29" s="2" t="s">
        <v>244</v>
      </c>
      <c r="E29" s="1">
        <v>184</v>
      </c>
      <c r="F29" s="1">
        <v>71</v>
      </c>
      <c r="G29" s="1" t="s">
        <v>52</v>
      </c>
      <c r="H29" s="1">
        <v>2</v>
      </c>
      <c r="I29" s="1">
        <v>90</v>
      </c>
      <c r="J29" s="1" t="s">
        <v>19</v>
      </c>
      <c r="K29" s="1">
        <v>41</v>
      </c>
      <c r="L29" s="1">
        <v>62</v>
      </c>
      <c r="M29" s="1" t="s">
        <v>39</v>
      </c>
      <c r="N29" s="1">
        <v>86</v>
      </c>
      <c r="O29" s="1">
        <v>73</v>
      </c>
      <c r="P29" s="1" t="s">
        <v>29</v>
      </c>
      <c r="Q29" s="1">
        <v>87</v>
      </c>
      <c r="R29" s="1">
        <v>77</v>
      </c>
      <c r="S29" s="1" t="s">
        <v>39</v>
      </c>
      <c r="T29" s="1">
        <v>402</v>
      </c>
      <c r="U29" s="1">
        <v>84</v>
      </c>
      <c r="V29" s="1" t="s">
        <v>52</v>
      </c>
      <c r="W29" s="1">
        <v>373</v>
      </c>
      <c r="X29" s="1">
        <v>74.599999999999994</v>
      </c>
    </row>
    <row r="30" spans="1:24" x14ac:dyDescent="0.25">
      <c r="A30" s="1">
        <v>21197845</v>
      </c>
      <c r="B30" s="1" t="s">
        <v>13</v>
      </c>
      <c r="C30" s="2" t="s">
        <v>81</v>
      </c>
      <c r="D30" s="2" t="s">
        <v>244</v>
      </c>
      <c r="E30" s="1">
        <v>184</v>
      </c>
      <c r="F30" s="1">
        <v>69</v>
      </c>
      <c r="G30" s="1" t="s">
        <v>59</v>
      </c>
      <c r="H30" s="1">
        <v>2</v>
      </c>
      <c r="I30" s="1">
        <v>79</v>
      </c>
      <c r="J30" s="1" t="s">
        <v>39</v>
      </c>
      <c r="K30" s="1">
        <v>41</v>
      </c>
      <c r="L30" s="1">
        <v>81</v>
      </c>
      <c r="M30" s="1" t="s">
        <v>19</v>
      </c>
      <c r="N30" s="1">
        <v>86</v>
      </c>
      <c r="O30" s="1">
        <v>82</v>
      </c>
      <c r="P30" s="1" t="s">
        <v>19</v>
      </c>
      <c r="Q30" s="1">
        <v>87</v>
      </c>
      <c r="R30" s="1">
        <v>82</v>
      </c>
      <c r="S30" s="1" t="s">
        <v>29</v>
      </c>
      <c r="T30" s="1">
        <v>402</v>
      </c>
      <c r="U30" s="1">
        <v>85</v>
      </c>
      <c r="V30" s="1" t="s">
        <v>52</v>
      </c>
      <c r="W30" s="1">
        <v>393</v>
      </c>
      <c r="X30" s="1">
        <v>78.599999999999994</v>
      </c>
    </row>
    <row r="31" spans="1:24" x14ac:dyDescent="0.25">
      <c r="A31" s="1">
        <v>21197846</v>
      </c>
      <c r="B31" s="1" t="s">
        <v>13</v>
      </c>
      <c r="C31" s="2" t="s">
        <v>201</v>
      </c>
      <c r="D31" s="2" t="s">
        <v>244</v>
      </c>
      <c r="E31" s="1">
        <v>184</v>
      </c>
      <c r="F31" s="1">
        <v>76</v>
      </c>
      <c r="G31" s="1" t="s">
        <v>39</v>
      </c>
      <c r="H31" s="1">
        <v>2</v>
      </c>
      <c r="I31" s="1">
        <v>90</v>
      </c>
      <c r="J31" s="1" t="s">
        <v>19</v>
      </c>
      <c r="K31" s="1">
        <v>41</v>
      </c>
      <c r="L31" s="1">
        <v>89</v>
      </c>
      <c r="M31" s="1" t="s">
        <v>19</v>
      </c>
      <c r="N31" s="1">
        <v>86</v>
      </c>
      <c r="O31" s="1">
        <v>71</v>
      </c>
      <c r="P31" s="1" t="s">
        <v>29</v>
      </c>
      <c r="Q31" s="1">
        <v>87</v>
      </c>
      <c r="R31" s="1">
        <v>77</v>
      </c>
      <c r="S31" s="1" t="s">
        <v>39</v>
      </c>
      <c r="T31" s="1">
        <v>402</v>
      </c>
      <c r="U31" s="1">
        <v>88</v>
      </c>
      <c r="V31" s="1" t="s">
        <v>39</v>
      </c>
      <c r="W31" s="1">
        <v>403</v>
      </c>
      <c r="X31" s="1">
        <v>80.599999999999994</v>
      </c>
    </row>
    <row r="32" spans="1:24" x14ac:dyDescent="0.25">
      <c r="A32" s="1">
        <v>21197847</v>
      </c>
      <c r="B32" s="1" t="s">
        <v>20</v>
      </c>
      <c r="C32" s="2" t="s">
        <v>202</v>
      </c>
      <c r="D32" s="2" t="s">
        <v>244</v>
      </c>
      <c r="E32" s="1">
        <v>184</v>
      </c>
      <c r="F32" s="1">
        <v>83</v>
      </c>
      <c r="G32" s="1" t="s">
        <v>29</v>
      </c>
      <c r="H32" s="1">
        <v>2</v>
      </c>
      <c r="I32" s="1">
        <v>88</v>
      </c>
      <c r="J32" s="1" t="s">
        <v>19</v>
      </c>
      <c r="K32" s="1">
        <v>41</v>
      </c>
      <c r="L32" s="1">
        <v>74</v>
      </c>
      <c r="M32" s="1" t="s">
        <v>29</v>
      </c>
      <c r="N32" s="1">
        <v>86</v>
      </c>
      <c r="O32" s="1">
        <v>91</v>
      </c>
      <c r="P32" s="1" t="s">
        <v>16</v>
      </c>
      <c r="Q32" s="1">
        <v>87</v>
      </c>
      <c r="R32" s="1">
        <v>79</v>
      </c>
      <c r="S32" s="1" t="s">
        <v>39</v>
      </c>
      <c r="T32" s="1">
        <v>402</v>
      </c>
      <c r="U32" s="1">
        <v>89</v>
      </c>
      <c r="V32" s="1" t="s">
        <v>29</v>
      </c>
      <c r="W32" s="1">
        <v>415</v>
      </c>
      <c r="X32" s="1">
        <v>83</v>
      </c>
    </row>
    <row r="33" spans="1:24" x14ac:dyDescent="0.25">
      <c r="A33" s="1">
        <v>21197848</v>
      </c>
      <c r="B33" s="1" t="s">
        <v>20</v>
      </c>
      <c r="C33" s="2" t="s">
        <v>203</v>
      </c>
      <c r="D33" s="2" t="s">
        <v>244</v>
      </c>
      <c r="E33" s="1">
        <v>184</v>
      </c>
      <c r="F33" s="1">
        <v>63</v>
      </c>
      <c r="G33" s="1" t="s">
        <v>59</v>
      </c>
      <c r="H33" s="1">
        <v>2</v>
      </c>
      <c r="I33" s="1">
        <v>74</v>
      </c>
      <c r="J33" s="1" t="s">
        <v>52</v>
      </c>
      <c r="K33" s="1">
        <v>41</v>
      </c>
      <c r="L33" s="1">
        <v>69</v>
      </c>
      <c r="M33" s="1" t="s">
        <v>39</v>
      </c>
      <c r="N33" s="1">
        <v>86</v>
      </c>
      <c r="O33" s="1">
        <v>69</v>
      </c>
      <c r="P33" s="1" t="s">
        <v>39</v>
      </c>
      <c r="Q33" s="1">
        <v>87</v>
      </c>
      <c r="R33" s="1">
        <v>63</v>
      </c>
      <c r="S33" s="1" t="s">
        <v>59</v>
      </c>
      <c r="T33" s="1">
        <v>402</v>
      </c>
      <c r="U33" s="1">
        <v>77</v>
      </c>
      <c r="V33" s="1" t="s">
        <v>59</v>
      </c>
      <c r="W33" s="1">
        <v>338</v>
      </c>
      <c r="X33" s="1">
        <v>67.599999999999994</v>
      </c>
    </row>
    <row r="34" spans="1:24" x14ac:dyDescent="0.25">
      <c r="A34" s="1">
        <v>21197883</v>
      </c>
      <c r="B34" s="1" t="s">
        <v>13</v>
      </c>
      <c r="C34" s="2" t="s">
        <v>226</v>
      </c>
      <c r="D34" s="2" t="s">
        <v>244</v>
      </c>
      <c r="E34" s="1">
        <v>184</v>
      </c>
      <c r="F34" s="1">
        <v>91</v>
      </c>
      <c r="G34" s="1" t="s">
        <v>19</v>
      </c>
      <c r="H34" s="1">
        <v>2</v>
      </c>
      <c r="I34" s="1">
        <v>86</v>
      </c>
      <c r="J34" s="1" t="s">
        <v>19</v>
      </c>
      <c r="K34" s="1">
        <v>41</v>
      </c>
      <c r="L34" s="1">
        <v>100</v>
      </c>
      <c r="M34" s="1" t="s">
        <v>16</v>
      </c>
      <c r="N34" s="1">
        <v>86</v>
      </c>
      <c r="O34" s="1">
        <v>100</v>
      </c>
      <c r="P34" s="1" t="s">
        <v>16</v>
      </c>
      <c r="Q34" s="1">
        <v>87</v>
      </c>
      <c r="R34" s="1">
        <v>92</v>
      </c>
      <c r="S34" s="1" t="s">
        <v>19</v>
      </c>
      <c r="T34" s="1">
        <v>402</v>
      </c>
      <c r="U34" s="1">
        <v>99</v>
      </c>
      <c r="V34" s="1" t="s">
        <v>16</v>
      </c>
      <c r="W34" s="1">
        <v>469</v>
      </c>
      <c r="X34" s="1">
        <v>93.8</v>
      </c>
    </row>
    <row r="35" spans="1:24" x14ac:dyDescent="0.25">
      <c r="A35" s="1">
        <v>21197897</v>
      </c>
      <c r="B35" s="1" t="s">
        <v>20</v>
      </c>
      <c r="C35" s="2" t="s">
        <v>66</v>
      </c>
      <c r="D35" s="2" t="s">
        <v>244</v>
      </c>
      <c r="E35" s="1">
        <v>184</v>
      </c>
      <c r="F35" s="1">
        <v>83</v>
      </c>
      <c r="G35" s="1" t="s">
        <v>29</v>
      </c>
      <c r="H35" s="1">
        <v>2</v>
      </c>
      <c r="I35" s="1">
        <v>85</v>
      </c>
      <c r="J35" s="1" t="s">
        <v>29</v>
      </c>
      <c r="K35" s="1">
        <v>241</v>
      </c>
      <c r="L35" s="1">
        <v>76</v>
      </c>
      <c r="M35" s="1" t="s">
        <v>29</v>
      </c>
      <c r="N35" s="1">
        <v>86</v>
      </c>
      <c r="O35" s="1">
        <v>83</v>
      </c>
      <c r="P35" s="1" t="s">
        <v>19</v>
      </c>
      <c r="Q35" s="1">
        <v>87</v>
      </c>
      <c r="R35" s="1">
        <v>81</v>
      </c>
      <c r="S35" s="1" t="s">
        <v>39</v>
      </c>
      <c r="T35" s="1">
        <v>402</v>
      </c>
      <c r="U35" s="1">
        <v>87</v>
      </c>
      <c r="V35" s="1" t="s">
        <v>39</v>
      </c>
      <c r="W35" s="1">
        <v>408</v>
      </c>
      <c r="X35" s="1">
        <v>81.599999999999994</v>
      </c>
    </row>
    <row r="36" spans="1:24" x14ac:dyDescent="0.25">
      <c r="A36" s="1">
        <v>21197898</v>
      </c>
      <c r="B36" s="1" t="s">
        <v>20</v>
      </c>
      <c r="C36" s="2" t="s">
        <v>233</v>
      </c>
      <c r="D36" s="2" t="s">
        <v>244</v>
      </c>
      <c r="E36" s="1">
        <v>184</v>
      </c>
      <c r="F36" s="1">
        <v>64</v>
      </c>
      <c r="G36" s="1" t="s">
        <v>59</v>
      </c>
      <c r="H36" s="1">
        <v>2</v>
      </c>
      <c r="I36" s="1">
        <v>81</v>
      </c>
      <c r="J36" s="1" t="s">
        <v>29</v>
      </c>
      <c r="K36" s="1">
        <v>241</v>
      </c>
      <c r="L36" s="1">
        <v>64</v>
      </c>
      <c r="M36" s="1" t="s">
        <v>39</v>
      </c>
      <c r="N36" s="1">
        <v>86</v>
      </c>
      <c r="O36" s="1">
        <v>70</v>
      </c>
      <c r="P36" s="1" t="s">
        <v>29</v>
      </c>
      <c r="Q36" s="1">
        <v>87</v>
      </c>
      <c r="R36" s="1">
        <v>68</v>
      </c>
      <c r="S36" s="1" t="s">
        <v>52</v>
      </c>
      <c r="T36" s="1">
        <v>402</v>
      </c>
      <c r="U36" s="1">
        <v>78</v>
      </c>
      <c r="V36" s="1" t="s">
        <v>59</v>
      </c>
      <c r="W36" s="1">
        <v>347</v>
      </c>
      <c r="X36" s="1">
        <v>69.400000000000006</v>
      </c>
    </row>
    <row r="37" spans="1:24" x14ac:dyDescent="0.25">
      <c r="A37" s="1">
        <v>21197899</v>
      </c>
      <c r="B37" s="1" t="s">
        <v>13</v>
      </c>
      <c r="C37" s="2" t="s">
        <v>234</v>
      </c>
      <c r="D37" s="2" t="s">
        <v>244</v>
      </c>
      <c r="E37" s="1">
        <v>184</v>
      </c>
      <c r="F37" s="1">
        <v>64</v>
      </c>
      <c r="G37" s="1" t="s">
        <v>59</v>
      </c>
      <c r="H37" s="1">
        <v>2</v>
      </c>
      <c r="I37" s="1">
        <v>73</v>
      </c>
      <c r="J37" s="1" t="s">
        <v>52</v>
      </c>
      <c r="K37" s="1">
        <v>241</v>
      </c>
      <c r="L37" s="1">
        <v>77</v>
      </c>
      <c r="M37" s="1" t="s">
        <v>29</v>
      </c>
      <c r="N37" s="1">
        <v>86</v>
      </c>
      <c r="O37" s="1">
        <v>59</v>
      </c>
      <c r="P37" s="1" t="s">
        <v>52</v>
      </c>
      <c r="Q37" s="1">
        <v>87</v>
      </c>
      <c r="R37" s="1">
        <v>68</v>
      </c>
      <c r="S37" s="1" t="s">
        <v>52</v>
      </c>
      <c r="T37" s="1">
        <v>402</v>
      </c>
      <c r="U37" s="1">
        <v>78</v>
      </c>
      <c r="V37" s="1" t="s">
        <v>59</v>
      </c>
      <c r="W37" s="1">
        <v>341</v>
      </c>
      <c r="X37" s="1">
        <v>68.2</v>
      </c>
    </row>
    <row r="38" spans="1:24" x14ac:dyDescent="0.25">
      <c r="A38" s="1">
        <v>21197900</v>
      </c>
      <c r="B38" s="1" t="s">
        <v>13</v>
      </c>
      <c r="C38" s="2" t="s">
        <v>235</v>
      </c>
      <c r="D38" s="2" t="s">
        <v>244</v>
      </c>
      <c r="E38" s="1">
        <v>184</v>
      </c>
      <c r="F38" s="1">
        <v>58</v>
      </c>
      <c r="G38" s="1" t="s">
        <v>103</v>
      </c>
      <c r="H38" s="1">
        <v>2</v>
      </c>
      <c r="I38" s="1">
        <v>86</v>
      </c>
      <c r="J38" s="1" t="s">
        <v>19</v>
      </c>
      <c r="K38" s="1">
        <v>241</v>
      </c>
      <c r="L38" s="1">
        <v>60</v>
      </c>
      <c r="M38" s="1" t="s">
        <v>39</v>
      </c>
      <c r="N38" s="1">
        <v>86</v>
      </c>
      <c r="O38" s="1">
        <v>58</v>
      </c>
      <c r="P38" s="1" t="s">
        <v>52</v>
      </c>
      <c r="Q38" s="1">
        <v>87</v>
      </c>
      <c r="R38" s="1">
        <v>74</v>
      </c>
      <c r="S38" s="1" t="s">
        <v>39</v>
      </c>
      <c r="T38" s="1">
        <v>402</v>
      </c>
      <c r="U38" s="1">
        <v>78</v>
      </c>
      <c r="V38" s="1" t="s">
        <v>59</v>
      </c>
      <c r="W38" s="1">
        <v>336</v>
      </c>
      <c r="X38" s="1">
        <v>67.2</v>
      </c>
    </row>
    <row r="39" spans="1:24" x14ac:dyDescent="0.25">
      <c r="A39" s="1">
        <v>21197901</v>
      </c>
      <c r="B39" s="1" t="s">
        <v>20</v>
      </c>
      <c r="C39" s="2" t="s">
        <v>236</v>
      </c>
      <c r="D39" s="2" t="s">
        <v>244</v>
      </c>
      <c r="E39" s="1">
        <v>184</v>
      </c>
      <c r="F39" s="1">
        <v>54</v>
      </c>
      <c r="G39" s="1" t="s">
        <v>103</v>
      </c>
      <c r="H39" s="1">
        <v>2</v>
      </c>
      <c r="I39" s="1">
        <v>67</v>
      </c>
      <c r="J39" s="1" t="s">
        <v>59</v>
      </c>
      <c r="K39" s="1">
        <v>241</v>
      </c>
      <c r="L39" s="1">
        <v>35</v>
      </c>
      <c r="M39" s="1" t="s">
        <v>147</v>
      </c>
      <c r="N39" s="1">
        <v>86</v>
      </c>
      <c r="O39" s="1">
        <v>59</v>
      </c>
      <c r="P39" s="1" t="s">
        <v>52</v>
      </c>
      <c r="Q39" s="1">
        <v>87</v>
      </c>
      <c r="R39" s="1">
        <v>62</v>
      </c>
      <c r="S39" s="1" t="s">
        <v>59</v>
      </c>
      <c r="T39" s="1">
        <v>402</v>
      </c>
      <c r="U39" s="1">
        <v>70</v>
      </c>
      <c r="V39" s="1" t="s">
        <v>147</v>
      </c>
      <c r="W39" s="1">
        <v>277</v>
      </c>
      <c r="X39" s="1">
        <v>55.4</v>
      </c>
    </row>
    <row r="40" spans="1:24" x14ac:dyDescent="0.25">
      <c r="A40" s="1">
        <v>21197902</v>
      </c>
      <c r="B40" s="1" t="s">
        <v>20</v>
      </c>
      <c r="C40" s="2" t="s">
        <v>77</v>
      </c>
      <c r="D40" s="2" t="s">
        <v>244</v>
      </c>
      <c r="E40" s="1">
        <v>184</v>
      </c>
      <c r="F40" s="1">
        <v>57</v>
      </c>
      <c r="G40" s="1" t="s">
        <v>103</v>
      </c>
      <c r="H40" s="1">
        <v>2</v>
      </c>
      <c r="I40" s="1">
        <v>72</v>
      </c>
      <c r="J40" s="1" t="s">
        <v>52</v>
      </c>
      <c r="K40" s="1">
        <v>241</v>
      </c>
      <c r="L40" s="1">
        <v>42</v>
      </c>
      <c r="M40" s="1" t="s">
        <v>103</v>
      </c>
      <c r="N40" s="1">
        <v>86</v>
      </c>
      <c r="O40" s="1">
        <v>59</v>
      </c>
      <c r="P40" s="1" t="s">
        <v>52</v>
      </c>
      <c r="Q40" s="1">
        <v>87</v>
      </c>
      <c r="R40" s="1">
        <v>65</v>
      </c>
      <c r="S40" s="1" t="s">
        <v>59</v>
      </c>
      <c r="T40" s="1">
        <v>402</v>
      </c>
      <c r="U40" s="1">
        <v>74</v>
      </c>
      <c r="V40" s="1" t="s">
        <v>103</v>
      </c>
      <c r="W40" s="1">
        <v>295</v>
      </c>
      <c r="X40" s="1">
        <v>59</v>
      </c>
    </row>
    <row r="41" spans="1:24" x14ac:dyDescent="0.25">
      <c r="A41" s="1">
        <v>21197903</v>
      </c>
      <c r="B41" s="1" t="s">
        <v>20</v>
      </c>
      <c r="C41" s="2" t="s">
        <v>153</v>
      </c>
      <c r="D41" s="2" t="s">
        <v>244</v>
      </c>
      <c r="E41" s="1">
        <v>184</v>
      </c>
      <c r="F41" s="1">
        <v>59</v>
      </c>
      <c r="G41" s="1" t="s">
        <v>103</v>
      </c>
      <c r="H41" s="1">
        <v>2</v>
      </c>
      <c r="I41" s="1">
        <v>80</v>
      </c>
      <c r="J41" s="1" t="s">
        <v>39</v>
      </c>
      <c r="K41" s="1">
        <v>241</v>
      </c>
      <c r="L41" s="1">
        <v>35</v>
      </c>
      <c r="M41" s="1" t="s">
        <v>147</v>
      </c>
      <c r="N41" s="1">
        <v>86</v>
      </c>
      <c r="O41" s="1">
        <v>69</v>
      </c>
      <c r="P41" s="1" t="s">
        <v>39</v>
      </c>
      <c r="Q41" s="1">
        <v>87</v>
      </c>
      <c r="R41" s="1">
        <v>70</v>
      </c>
      <c r="S41" s="1" t="s">
        <v>52</v>
      </c>
      <c r="T41" s="1">
        <v>402</v>
      </c>
      <c r="U41" s="1">
        <v>78</v>
      </c>
      <c r="V41" s="1" t="s">
        <v>59</v>
      </c>
      <c r="W41" s="1">
        <v>313</v>
      </c>
      <c r="X41" s="1">
        <v>62.6</v>
      </c>
    </row>
    <row r="42" spans="1:24" x14ac:dyDescent="0.25">
      <c r="A42" s="1">
        <v>21197904</v>
      </c>
      <c r="B42" s="1" t="s">
        <v>13</v>
      </c>
      <c r="C42" s="2" t="s">
        <v>237</v>
      </c>
      <c r="D42" s="2" t="s">
        <v>244</v>
      </c>
      <c r="E42" s="1">
        <v>184</v>
      </c>
      <c r="F42" s="1">
        <v>63</v>
      </c>
      <c r="G42" s="1" t="s">
        <v>59</v>
      </c>
      <c r="H42" s="1">
        <v>2</v>
      </c>
      <c r="I42" s="1">
        <v>75</v>
      </c>
      <c r="J42" s="1" t="s">
        <v>39</v>
      </c>
      <c r="K42" s="1">
        <v>241</v>
      </c>
      <c r="L42" s="1">
        <v>64</v>
      </c>
      <c r="M42" s="1" t="s">
        <v>39</v>
      </c>
      <c r="N42" s="1">
        <v>86</v>
      </c>
      <c r="O42" s="1">
        <v>57</v>
      </c>
      <c r="P42" s="1" t="s">
        <v>52</v>
      </c>
      <c r="Q42" s="1">
        <v>87</v>
      </c>
      <c r="R42" s="1">
        <v>66</v>
      </c>
      <c r="S42" s="1" t="s">
        <v>59</v>
      </c>
      <c r="T42" s="1">
        <v>402</v>
      </c>
      <c r="U42" s="1">
        <v>77</v>
      </c>
      <c r="V42" s="1" t="s">
        <v>59</v>
      </c>
      <c r="W42" s="1">
        <v>325</v>
      </c>
      <c r="X42" s="1">
        <v>65</v>
      </c>
    </row>
  </sheetData>
  <autoFilter ref="A1:X42">
    <sortState ref="A2:X42">
      <sortCondition ref="A1:A4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V1" sqref="V1"/>
    </sheetView>
  </sheetViews>
  <sheetFormatPr defaultRowHeight="15" x14ac:dyDescent="0.25"/>
  <cols>
    <col min="3" max="3" width="24.42578125" bestFit="1" customWidth="1"/>
    <col min="4" max="24" width="6.7109375" customWidth="1"/>
  </cols>
  <sheetData>
    <row r="1" spans="1:24" x14ac:dyDescent="0.25">
      <c r="A1" s="1" t="s">
        <v>0</v>
      </c>
      <c r="B1" s="1" t="s">
        <v>1</v>
      </c>
      <c r="C1" t="s">
        <v>2</v>
      </c>
      <c r="D1" s="3" t="s">
        <v>242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</v>
      </c>
      <c r="J1" s="1" t="s">
        <v>6</v>
      </c>
      <c r="K1" s="1" t="s">
        <v>8</v>
      </c>
      <c r="L1" s="1" t="s">
        <v>5</v>
      </c>
      <c r="M1" s="1" t="s">
        <v>6</v>
      </c>
      <c r="N1" s="1" t="s">
        <v>9</v>
      </c>
      <c r="O1" s="1" t="s">
        <v>5</v>
      </c>
      <c r="P1" s="1" t="s">
        <v>6</v>
      </c>
      <c r="Q1" s="1" t="s">
        <v>10</v>
      </c>
      <c r="R1" s="1" t="s">
        <v>5</v>
      </c>
      <c r="S1" s="1" t="s">
        <v>6</v>
      </c>
      <c r="T1" s="1" t="s">
        <v>11</v>
      </c>
      <c r="U1" s="1" t="s">
        <v>5</v>
      </c>
      <c r="V1" s="1" t="s">
        <v>6</v>
      </c>
      <c r="W1" s="1" t="s">
        <v>12</v>
      </c>
      <c r="X1" s="1" t="s">
        <v>246</v>
      </c>
    </row>
    <row r="2" spans="1:24" x14ac:dyDescent="0.25">
      <c r="A2" s="1">
        <v>21197849</v>
      </c>
      <c r="B2" s="1" t="s">
        <v>13</v>
      </c>
      <c r="C2" s="2" t="s">
        <v>17</v>
      </c>
      <c r="D2" s="4" t="s">
        <v>245</v>
      </c>
      <c r="E2" s="1">
        <v>184</v>
      </c>
      <c r="F2" s="1">
        <v>59</v>
      </c>
      <c r="G2" s="1" t="s">
        <v>103</v>
      </c>
      <c r="H2" s="1">
        <v>2</v>
      </c>
      <c r="I2" s="1">
        <v>78</v>
      </c>
      <c r="J2" s="1" t="s">
        <v>39</v>
      </c>
      <c r="K2" s="1">
        <v>41</v>
      </c>
      <c r="L2" s="1">
        <v>84</v>
      </c>
      <c r="M2" s="1" t="s">
        <v>19</v>
      </c>
      <c r="N2" s="1">
        <v>86</v>
      </c>
      <c r="O2" s="1">
        <v>66</v>
      </c>
      <c r="P2" s="1" t="s">
        <v>39</v>
      </c>
      <c r="Q2" s="1">
        <v>87</v>
      </c>
      <c r="R2" s="1">
        <v>76</v>
      </c>
      <c r="S2" s="1" t="s">
        <v>39</v>
      </c>
      <c r="T2" s="1">
        <v>402</v>
      </c>
      <c r="U2" s="1">
        <v>84</v>
      </c>
      <c r="V2" s="1" t="s">
        <v>52</v>
      </c>
      <c r="W2" s="1">
        <v>363</v>
      </c>
      <c r="X2" s="1">
        <v>72.599999999999994</v>
      </c>
    </row>
    <row r="3" spans="1:24" x14ac:dyDescent="0.25">
      <c r="A3" s="1">
        <v>21197850</v>
      </c>
      <c r="B3" s="1" t="s">
        <v>13</v>
      </c>
      <c r="C3" s="2" t="s">
        <v>166</v>
      </c>
      <c r="D3" s="4" t="s">
        <v>245</v>
      </c>
      <c r="E3" s="1">
        <v>184</v>
      </c>
      <c r="F3" s="1">
        <v>60</v>
      </c>
      <c r="G3" s="1" t="s">
        <v>103</v>
      </c>
      <c r="H3" s="1">
        <v>2</v>
      </c>
      <c r="I3" s="1">
        <v>73</v>
      </c>
      <c r="J3" s="1" t="s">
        <v>52</v>
      </c>
      <c r="K3" s="1">
        <v>41</v>
      </c>
      <c r="L3" s="1">
        <v>51</v>
      </c>
      <c r="M3" s="1" t="s">
        <v>59</v>
      </c>
      <c r="N3" s="1">
        <v>86</v>
      </c>
      <c r="O3" s="1">
        <v>60</v>
      </c>
      <c r="P3" s="1" t="s">
        <v>52</v>
      </c>
      <c r="Q3" s="1">
        <v>87</v>
      </c>
      <c r="R3" s="1">
        <v>66</v>
      </c>
      <c r="S3" s="1" t="s">
        <v>59</v>
      </c>
      <c r="T3" s="1">
        <v>402</v>
      </c>
      <c r="U3" s="1">
        <v>71</v>
      </c>
      <c r="V3" s="1" t="s">
        <v>103</v>
      </c>
      <c r="W3" s="1">
        <v>310</v>
      </c>
      <c r="X3" s="1">
        <v>62</v>
      </c>
    </row>
    <row r="4" spans="1:24" x14ac:dyDescent="0.25">
      <c r="A4" s="1">
        <v>21197851</v>
      </c>
      <c r="B4" s="1" t="s">
        <v>20</v>
      </c>
      <c r="C4" s="2" t="s">
        <v>204</v>
      </c>
      <c r="D4" s="4" t="s">
        <v>245</v>
      </c>
      <c r="E4" s="1">
        <v>184</v>
      </c>
      <c r="F4" s="1">
        <v>72</v>
      </c>
      <c r="G4" s="1" t="s">
        <v>52</v>
      </c>
      <c r="H4" s="1">
        <v>2</v>
      </c>
      <c r="I4" s="1">
        <v>85</v>
      </c>
      <c r="J4" s="1" t="s">
        <v>29</v>
      </c>
      <c r="K4" s="1">
        <v>41</v>
      </c>
      <c r="L4" s="1">
        <v>49</v>
      </c>
      <c r="M4" s="1" t="s">
        <v>59</v>
      </c>
      <c r="N4" s="1">
        <v>86</v>
      </c>
      <c r="O4" s="1">
        <v>73</v>
      </c>
      <c r="P4" s="1" t="s">
        <v>29</v>
      </c>
      <c r="Q4" s="1">
        <v>87</v>
      </c>
      <c r="R4" s="1">
        <v>78</v>
      </c>
      <c r="S4" s="1" t="s">
        <v>39</v>
      </c>
      <c r="T4" s="1">
        <v>402</v>
      </c>
      <c r="U4" s="1">
        <v>84</v>
      </c>
      <c r="V4" s="1" t="s">
        <v>52</v>
      </c>
      <c r="W4" s="1">
        <v>357</v>
      </c>
      <c r="X4" s="1">
        <v>71.400000000000006</v>
      </c>
    </row>
    <row r="5" spans="1:24" x14ac:dyDescent="0.25">
      <c r="A5" s="1">
        <v>21197852</v>
      </c>
      <c r="B5" s="1" t="s">
        <v>13</v>
      </c>
      <c r="C5" s="2" t="s">
        <v>205</v>
      </c>
      <c r="D5" s="4" t="s">
        <v>245</v>
      </c>
      <c r="E5" s="1">
        <v>184</v>
      </c>
      <c r="F5" s="1">
        <v>64</v>
      </c>
      <c r="G5" s="1" t="s">
        <v>59</v>
      </c>
      <c r="H5" s="1">
        <v>2</v>
      </c>
      <c r="I5" s="1">
        <v>79</v>
      </c>
      <c r="J5" s="1" t="s">
        <v>39</v>
      </c>
      <c r="K5" s="1">
        <v>41</v>
      </c>
      <c r="L5" s="1">
        <v>57</v>
      </c>
      <c r="M5" s="1" t="s">
        <v>52</v>
      </c>
      <c r="N5" s="1">
        <v>86</v>
      </c>
      <c r="O5" s="1">
        <v>64</v>
      </c>
      <c r="P5" s="1" t="s">
        <v>39</v>
      </c>
      <c r="Q5" s="1">
        <v>87</v>
      </c>
      <c r="R5" s="1">
        <v>67</v>
      </c>
      <c r="S5" s="1" t="s">
        <v>52</v>
      </c>
      <c r="T5" s="1">
        <v>402</v>
      </c>
      <c r="U5" s="1">
        <v>79</v>
      </c>
      <c r="V5" s="1" t="s">
        <v>59</v>
      </c>
      <c r="W5" s="1">
        <v>331</v>
      </c>
      <c r="X5" s="1">
        <v>66.2</v>
      </c>
    </row>
    <row r="6" spans="1:24" x14ac:dyDescent="0.25">
      <c r="A6" s="1">
        <v>21197853</v>
      </c>
      <c r="B6" s="1" t="s">
        <v>13</v>
      </c>
      <c r="C6" s="2" t="s">
        <v>206</v>
      </c>
      <c r="D6" s="4" t="s">
        <v>245</v>
      </c>
      <c r="E6" s="1">
        <v>184</v>
      </c>
      <c r="F6" s="1">
        <v>63</v>
      </c>
      <c r="G6" s="1" t="s">
        <v>59</v>
      </c>
      <c r="H6" s="1">
        <v>2</v>
      </c>
      <c r="I6" s="1">
        <v>81</v>
      </c>
      <c r="J6" s="1" t="s">
        <v>29</v>
      </c>
      <c r="K6" s="1">
        <v>41</v>
      </c>
      <c r="L6" s="1">
        <v>55</v>
      </c>
      <c r="M6" s="1" t="s">
        <v>52</v>
      </c>
      <c r="N6" s="1">
        <v>86</v>
      </c>
      <c r="O6" s="1">
        <v>59</v>
      </c>
      <c r="P6" s="1" t="s">
        <v>52</v>
      </c>
      <c r="Q6" s="1">
        <v>87</v>
      </c>
      <c r="R6" s="1">
        <v>75</v>
      </c>
      <c r="S6" s="1" t="s">
        <v>39</v>
      </c>
      <c r="T6" s="1">
        <v>402</v>
      </c>
      <c r="U6" s="1">
        <v>80</v>
      </c>
      <c r="V6" s="1" t="s">
        <v>59</v>
      </c>
      <c r="W6" s="1">
        <v>333</v>
      </c>
      <c r="X6" s="1">
        <v>66.599999999999994</v>
      </c>
    </row>
    <row r="7" spans="1:24" x14ac:dyDescent="0.25">
      <c r="A7" s="1">
        <v>21197854</v>
      </c>
      <c r="B7" s="1" t="s">
        <v>13</v>
      </c>
      <c r="C7" s="2" t="s">
        <v>207</v>
      </c>
      <c r="D7" s="4" t="s">
        <v>245</v>
      </c>
      <c r="E7" s="1">
        <v>184</v>
      </c>
      <c r="F7" s="1">
        <v>65</v>
      </c>
      <c r="G7" s="1" t="s">
        <v>59</v>
      </c>
      <c r="H7" s="1">
        <v>2</v>
      </c>
      <c r="I7" s="1">
        <v>80</v>
      </c>
      <c r="J7" s="1" t="s">
        <v>39</v>
      </c>
      <c r="K7" s="1">
        <v>41</v>
      </c>
      <c r="L7" s="1">
        <v>56</v>
      </c>
      <c r="M7" s="1" t="s">
        <v>52</v>
      </c>
      <c r="N7" s="1">
        <v>86</v>
      </c>
      <c r="O7" s="1">
        <v>61</v>
      </c>
      <c r="P7" s="1" t="s">
        <v>39</v>
      </c>
      <c r="Q7" s="1">
        <v>87</v>
      </c>
      <c r="R7" s="1">
        <v>74</v>
      </c>
      <c r="S7" s="1" t="s">
        <v>39</v>
      </c>
      <c r="T7" s="1">
        <v>402</v>
      </c>
      <c r="U7" s="1">
        <v>80</v>
      </c>
      <c r="V7" s="1" t="s">
        <v>59</v>
      </c>
      <c r="W7" s="1">
        <v>336</v>
      </c>
      <c r="X7" s="1">
        <v>67.2</v>
      </c>
    </row>
    <row r="8" spans="1:24" x14ac:dyDescent="0.25">
      <c r="A8" s="1">
        <v>21197855</v>
      </c>
      <c r="B8" s="1" t="s">
        <v>13</v>
      </c>
      <c r="C8" s="2" t="s">
        <v>208</v>
      </c>
      <c r="D8" s="4" t="s">
        <v>245</v>
      </c>
      <c r="E8" s="1">
        <v>184</v>
      </c>
      <c r="F8" s="1">
        <v>55</v>
      </c>
      <c r="G8" s="1" t="s">
        <v>103</v>
      </c>
      <c r="H8" s="1">
        <v>2</v>
      </c>
      <c r="I8" s="1">
        <v>64</v>
      </c>
      <c r="J8" s="1" t="s">
        <v>59</v>
      </c>
      <c r="K8" s="1">
        <v>41</v>
      </c>
      <c r="L8" s="1">
        <v>43</v>
      </c>
      <c r="M8" s="1" t="s">
        <v>103</v>
      </c>
      <c r="N8" s="1">
        <v>86</v>
      </c>
      <c r="O8" s="1">
        <v>51</v>
      </c>
      <c r="P8" s="1" t="s">
        <v>59</v>
      </c>
      <c r="Q8" s="1">
        <v>87</v>
      </c>
      <c r="R8" s="1">
        <v>63</v>
      </c>
      <c r="S8" s="1" t="s">
        <v>59</v>
      </c>
      <c r="T8" s="1">
        <v>402</v>
      </c>
      <c r="U8" s="1">
        <v>69</v>
      </c>
      <c r="V8" s="1" t="s">
        <v>147</v>
      </c>
      <c r="W8" s="1">
        <v>276</v>
      </c>
      <c r="X8" s="1">
        <v>55.2</v>
      </c>
    </row>
    <row r="9" spans="1:24" x14ac:dyDescent="0.25">
      <c r="A9" s="1">
        <v>21197856</v>
      </c>
      <c r="B9" s="1" t="s">
        <v>13</v>
      </c>
      <c r="C9" s="2" t="s">
        <v>209</v>
      </c>
      <c r="D9" s="4" t="s">
        <v>245</v>
      </c>
      <c r="E9" s="1">
        <v>184</v>
      </c>
      <c r="F9" s="1">
        <v>76</v>
      </c>
      <c r="G9" s="1" t="s">
        <v>39</v>
      </c>
      <c r="H9" s="1">
        <v>2</v>
      </c>
      <c r="I9" s="1">
        <v>94</v>
      </c>
      <c r="J9" s="1" t="s">
        <v>16</v>
      </c>
      <c r="K9" s="1">
        <v>41</v>
      </c>
      <c r="L9" s="1">
        <v>99</v>
      </c>
      <c r="M9" s="1" t="s">
        <v>16</v>
      </c>
      <c r="N9" s="1">
        <v>86</v>
      </c>
      <c r="O9" s="1">
        <v>97</v>
      </c>
      <c r="P9" s="1" t="s">
        <v>16</v>
      </c>
      <c r="Q9" s="1">
        <v>87</v>
      </c>
      <c r="R9" s="1">
        <v>92</v>
      </c>
      <c r="S9" s="1" t="s">
        <v>19</v>
      </c>
      <c r="T9" s="1">
        <v>402</v>
      </c>
      <c r="U9" s="1">
        <v>98</v>
      </c>
      <c r="V9" s="1" t="s">
        <v>16</v>
      </c>
      <c r="W9" s="1">
        <v>458</v>
      </c>
      <c r="X9" s="1">
        <v>91.6</v>
      </c>
    </row>
    <row r="10" spans="1:24" x14ac:dyDescent="0.25">
      <c r="A10" s="1">
        <v>21197857</v>
      </c>
      <c r="B10" s="1" t="s">
        <v>13</v>
      </c>
      <c r="C10" s="2" t="s">
        <v>210</v>
      </c>
      <c r="D10" s="4" t="s">
        <v>245</v>
      </c>
      <c r="E10" s="1">
        <v>184</v>
      </c>
      <c r="F10" s="1">
        <v>92</v>
      </c>
      <c r="G10" s="1" t="s">
        <v>16</v>
      </c>
      <c r="H10" s="1">
        <v>2</v>
      </c>
      <c r="I10" s="1">
        <v>95</v>
      </c>
      <c r="J10" s="1" t="s">
        <v>16</v>
      </c>
      <c r="K10" s="1">
        <v>41</v>
      </c>
      <c r="L10" s="1">
        <v>100</v>
      </c>
      <c r="M10" s="1" t="s">
        <v>16</v>
      </c>
      <c r="N10" s="1">
        <v>86</v>
      </c>
      <c r="O10" s="1">
        <v>96</v>
      </c>
      <c r="P10" s="1" t="s">
        <v>16</v>
      </c>
      <c r="Q10" s="1">
        <v>87</v>
      </c>
      <c r="R10" s="1">
        <v>100</v>
      </c>
      <c r="S10" s="1" t="s">
        <v>16</v>
      </c>
      <c r="T10" s="1">
        <v>402</v>
      </c>
      <c r="U10" s="1">
        <v>100</v>
      </c>
      <c r="V10" s="1" t="s">
        <v>16</v>
      </c>
      <c r="W10" s="1">
        <v>483</v>
      </c>
      <c r="X10" s="1">
        <v>96.6</v>
      </c>
    </row>
    <row r="11" spans="1:24" x14ac:dyDescent="0.25">
      <c r="A11" s="1">
        <v>21197858</v>
      </c>
      <c r="B11" s="1" t="s">
        <v>20</v>
      </c>
      <c r="C11" s="2" t="s">
        <v>36</v>
      </c>
      <c r="D11" s="4" t="s">
        <v>245</v>
      </c>
      <c r="E11" s="1">
        <v>184</v>
      </c>
      <c r="F11" s="1">
        <v>72</v>
      </c>
      <c r="G11" s="1" t="s">
        <v>52</v>
      </c>
      <c r="H11" s="1">
        <v>2</v>
      </c>
      <c r="I11" s="1">
        <v>82</v>
      </c>
      <c r="J11" s="1" t="s">
        <v>29</v>
      </c>
      <c r="K11" s="1">
        <v>41</v>
      </c>
      <c r="L11" s="1">
        <v>54</v>
      </c>
      <c r="M11" s="1" t="s">
        <v>52</v>
      </c>
      <c r="N11" s="1">
        <v>86</v>
      </c>
      <c r="O11" s="1">
        <v>64</v>
      </c>
      <c r="P11" s="1" t="s">
        <v>39</v>
      </c>
      <c r="Q11" s="1">
        <v>87</v>
      </c>
      <c r="R11" s="1">
        <v>81</v>
      </c>
      <c r="S11" s="1" t="s">
        <v>39</v>
      </c>
      <c r="T11" s="1">
        <v>402</v>
      </c>
      <c r="U11" s="1">
        <v>84</v>
      </c>
      <c r="V11" s="1" t="s">
        <v>52</v>
      </c>
      <c r="W11" s="1">
        <v>353</v>
      </c>
      <c r="X11" s="1">
        <v>70.599999999999994</v>
      </c>
    </row>
    <row r="12" spans="1:24" x14ac:dyDescent="0.25">
      <c r="A12" s="1">
        <v>21197859</v>
      </c>
      <c r="B12" s="1" t="s">
        <v>20</v>
      </c>
      <c r="C12" s="2" t="s">
        <v>211</v>
      </c>
      <c r="D12" s="4" t="s">
        <v>245</v>
      </c>
      <c r="E12" s="1">
        <v>184</v>
      </c>
      <c r="F12" s="1">
        <v>83</v>
      </c>
      <c r="G12" s="1" t="s">
        <v>29</v>
      </c>
      <c r="H12" s="1">
        <v>2</v>
      </c>
      <c r="I12" s="1">
        <v>88</v>
      </c>
      <c r="J12" s="1" t="s">
        <v>19</v>
      </c>
      <c r="K12" s="1">
        <v>41</v>
      </c>
      <c r="L12" s="1">
        <v>83</v>
      </c>
      <c r="M12" s="1" t="s">
        <v>19</v>
      </c>
      <c r="N12" s="1">
        <v>86</v>
      </c>
      <c r="O12" s="1">
        <v>68</v>
      </c>
      <c r="P12" s="1" t="s">
        <v>39</v>
      </c>
      <c r="Q12" s="1">
        <v>87</v>
      </c>
      <c r="R12" s="1">
        <v>89</v>
      </c>
      <c r="S12" s="1" t="s">
        <v>19</v>
      </c>
      <c r="T12" s="1">
        <v>402</v>
      </c>
      <c r="U12" s="1">
        <v>90</v>
      </c>
      <c r="V12" s="1" t="s">
        <v>29</v>
      </c>
      <c r="W12" s="1">
        <v>411</v>
      </c>
      <c r="X12" s="1">
        <v>82.2</v>
      </c>
    </row>
    <row r="13" spans="1:24" x14ac:dyDescent="0.25">
      <c r="A13" s="1">
        <v>21197860</v>
      </c>
      <c r="B13" s="1" t="s">
        <v>13</v>
      </c>
      <c r="C13" s="2" t="s">
        <v>102</v>
      </c>
      <c r="D13" s="4" t="s">
        <v>245</v>
      </c>
      <c r="E13" s="1">
        <v>184</v>
      </c>
      <c r="F13" s="1">
        <v>66</v>
      </c>
      <c r="G13" s="1" t="s">
        <v>59</v>
      </c>
      <c r="H13" s="1">
        <v>2</v>
      </c>
      <c r="I13" s="1">
        <v>76</v>
      </c>
      <c r="J13" s="1" t="s">
        <v>39</v>
      </c>
      <c r="K13" s="1">
        <v>41</v>
      </c>
      <c r="L13" s="1">
        <v>81</v>
      </c>
      <c r="M13" s="1" t="s">
        <v>19</v>
      </c>
      <c r="N13" s="1">
        <v>86</v>
      </c>
      <c r="O13" s="1">
        <v>71</v>
      </c>
      <c r="P13" s="1" t="s">
        <v>29</v>
      </c>
      <c r="Q13" s="1">
        <v>87</v>
      </c>
      <c r="R13" s="1">
        <v>70</v>
      </c>
      <c r="S13" s="1" t="s">
        <v>52</v>
      </c>
      <c r="T13" s="1">
        <v>402</v>
      </c>
      <c r="U13" s="1">
        <v>84</v>
      </c>
      <c r="V13" s="1" t="s">
        <v>52</v>
      </c>
      <c r="W13" s="1">
        <v>364</v>
      </c>
      <c r="X13" s="1">
        <v>72.8</v>
      </c>
    </row>
    <row r="14" spans="1:24" x14ac:dyDescent="0.25">
      <c r="A14" s="1">
        <v>21197861</v>
      </c>
      <c r="B14" s="1" t="s">
        <v>13</v>
      </c>
      <c r="C14" s="2" t="s">
        <v>212</v>
      </c>
      <c r="D14" s="4" t="s">
        <v>245</v>
      </c>
      <c r="E14" s="1">
        <v>184</v>
      </c>
      <c r="F14" s="1">
        <v>89</v>
      </c>
      <c r="G14" s="1" t="s">
        <v>19</v>
      </c>
      <c r="H14" s="1">
        <v>2</v>
      </c>
      <c r="I14" s="1">
        <v>90</v>
      </c>
      <c r="J14" s="1" t="s">
        <v>19</v>
      </c>
      <c r="K14" s="1">
        <v>41</v>
      </c>
      <c r="L14" s="1">
        <v>85</v>
      </c>
      <c r="M14" s="1" t="s">
        <v>19</v>
      </c>
      <c r="N14" s="1">
        <v>86</v>
      </c>
      <c r="O14" s="1">
        <v>83</v>
      </c>
      <c r="P14" s="1" t="s">
        <v>19</v>
      </c>
      <c r="Q14" s="1">
        <v>87</v>
      </c>
      <c r="R14" s="1">
        <v>86</v>
      </c>
      <c r="S14" s="1" t="s">
        <v>29</v>
      </c>
      <c r="T14" s="1">
        <v>402</v>
      </c>
      <c r="U14" s="1">
        <v>91</v>
      </c>
      <c r="V14" s="1" t="s">
        <v>29</v>
      </c>
      <c r="W14" s="1">
        <v>433</v>
      </c>
      <c r="X14" s="1">
        <v>86.6</v>
      </c>
    </row>
    <row r="15" spans="1:24" x14ac:dyDescent="0.25">
      <c r="A15" s="1">
        <v>21197862</v>
      </c>
      <c r="B15" s="1" t="s">
        <v>20</v>
      </c>
      <c r="C15" s="2" t="s">
        <v>213</v>
      </c>
      <c r="D15" s="4" t="s">
        <v>245</v>
      </c>
      <c r="E15" s="1">
        <v>184</v>
      </c>
      <c r="F15" s="1">
        <v>77</v>
      </c>
      <c r="G15" s="1" t="s">
        <v>39</v>
      </c>
      <c r="H15" s="1">
        <v>2</v>
      </c>
      <c r="I15" s="1">
        <v>89</v>
      </c>
      <c r="J15" s="1" t="s">
        <v>19</v>
      </c>
      <c r="K15" s="1">
        <v>41</v>
      </c>
      <c r="L15" s="1">
        <v>76</v>
      </c>
      <c r="M15" s="1" t="s">
        <v>29</v>
      </c>
      <c r="N15" s="1">
        <v>86</v>
      </c>
      <c r="O15" s="1">
        <v>70</v>
      </c>
      <c r="P15" s="1" t="s">
        <v>29</v>
      </c>
      <c r="Q15" s="1">
        <v>87</v>
      </c>
      <c r="R15" s="1">
        <v>75</v>
      </c>
      <c r="S15" s="1" t="s">
        <v>39</v>
      </c>
      <c r="T15" s="1">
        <v>402</v>
      </c>
      <c r="U15" s="1">
        <v>87</v>
      </c>
      <c r="V15" s="1" t="s">
        <v>39</v>
      </c>
      <c r="W15" s="1">
        <v>387</v>
      </c>
      <c r="X15" s="1">
        <v>77.400000000000006</v>
      </c>
    </row>
    <row r="16" spans="1:24" x14ac:dyDescent="0.25">
      <c r="A16" s="1">
        <v>21197863</v>
      </c>
      <c r="B16" s="1" t="s">
        <v>13</v>
      </c>
      <c r="C16" s="2" t="s">
        <v>72</v>
      </c>
      <c r="D16" s="4" t="s">
        <v>245</v>
      </c>
      <c r="E16" s="1">
        <v>184</v>
      </c>
      <c r="F16" s="1">
        <v>85</v>
      </c>
      <c r="G16" s="1" t="s">
        <v>29</v>
      </c>
      <c r="H16" s="1">
        <v>2</v>
      </c>
      <c r="I16" s="1">
        <v>81</v>
      </c>
      <c r="J16" s="1" t="s">
        <v>29</v>
      </c>
      <c r="K16" s="1">
        <v>41</v>
      </c>
      <c r="L16" s="1">
        <v>70</v>
      </c>
      <c r="M16" s="1" t="s">
        <v>29</v>
      </c>
      <c r="N16" s="1">
        <v>86</v>
      </c>
      <c r="O16" s="1">
        <v>78</v>
      </c>
      <c r="P16" s="1" t="s">
        <v>29</v>
      </c>
      <c r="Q16" s="1">
        <v>87</v>
      </c>
      <c r="R16" s="1">
        <v>86</v>
      </c>
      <c r="S16" s="1" t="s">
        <v>29</v>
      </c>
      <c r="T16" s="1">
        <v>402</v>
      </c>
      <c r="U16" s="1">
        <v>91</v>
      </c>
      <c r="V16" s="1" t="s">
        <v>29</v>
      </c>
      <c r="W16" s="1">
        <v>400</v>
      </c>
      <c r="X16" s="1">
        <v>80</v>
      </c>
    </row>
    <row r="17" spans="1:24" x14ac:dyDescent="0.25">
      <c r="A17" s="1">
        <v>21197864</v>
      </c>
      <c r="B17" s="1" t="s">
        <v>20</v>
      </c>
      <c r="C17" s="2" t="s">
        <v>214</v>
      </c>
      <c r="D17" s="4" t="s">
        <v>245</v>
      </c>
      <c r="E17" s="1">
        <v>184</v>
      </c>
      <c r="F17" s="1">
        <v>74</v>
      </c>
      <c r="G17" s="1" t="s">
        <v>52</v>
      </c>
      <c r="H17" s="1">
        <v>2</v>
      </c>
      <c r="I17" s="1">
        <v>89</v>
      </c>
      <c r="J17" s="1" t="s">
        <v>19</v>
      </c>
      <c r="K17" s="1">
        <v>41</v>
      </c>
      <c r="L17" s="1">
        <v>81</v>
      </c>
      <c r="M17" s="1" t="s">
        <v>19</v>
      </c>
      <c r="N17" s="1">
        <v>86</v>
      </c>
      <c r="O17" s="1">
        <v>74</v>
      </c>
      <c r="P17" s="1" t="s">
        <v>29</v>
      </c>
      <c r="Q17" s="1">
        <v>87</v>
      </c>
      <c r="R17" s="1">
        <v>82</v>
      </c>
      <c r="S17" s="1" t="s">
        <v>29</v>
      </c>
      <c r="T17" s="1">
        <v>402</v>
      </c>
      <c r="U17" s="1">
        <v>90</v>
      </c>
      <c r="V17" s="1" t="s">
        <v>29</v>
      </c>
      <c r="W17" s="1">
        <v>400</v>
      </c>
      <c r="X17" s="1">
        <v>80</v>
      </c>
    </row>
    <row r="18" spans="1:24" x14ac:dyDescent="0.25">
      <c r="A18" s="1">
        <v>21197865</v>
      </c>
      <c r="B18" s="1" t="s">
        <v>13</v>
      </c>
      <c r="C18" s="2" t="s">
        <v>215</v>
      </c>
      <c r="D18" s="4" t="s">
        <v>245</v>
      </c>
      <c r="E18" s="1">
        <v>184</v>
      </c>
      <c r="F18" s="1">
        <v>83</v>
      </c>
      <c r="G18" s="1" t="s">
        <v>29</v>
      </c>
      <c r="H18" s="1">
        <v>2</v>
      </c>
      <c r="I18" s="1">
        <v>92</v>
      </c>
      <c r="J18" s="1" t="s">
        <v>16</v>
      </c>
      <c r="K18" s="1">
        <v>41</v>
      </c>
      <c r="L18" s="1">
        <v>89</v>
      </c>
      <c r="M18" s="1" t="s">
        <v>19</v>
      </c>
      <c r="N18" s="1">
        <v>86</v>
      </c>
      <c r="O18" s="1">
        <v>85</v>
      </c>
      <c r="P18" s="1" t="s">
        <v>19</v>
      </c>
      <c r="Q18" s="1">
        <v>87</v>
      </c>
      <c r="R18" s="1">
        <v>83</v>
      </c>
      <c r="S18" s="1" t="s">
        <v>29</v>
      </c>
      <c r="T18" s="1">
        <v>402</v>
      </c>
      <c r="U18" s="1">
        <v>92</v>
      </c>
      <c r="V18" s="1" t="s">
        <v>29</v>
      </c>
      <c r="W18" s="1">
        <v>432</v>
      </c>
      <c r="X18" s="1">
        <v>86.4</v>
      </c>
    </row>
    <row r="19" spans="1:24" x14ac:dyDescent="0.25">
      <c r="A19" s="1">
        <v>21197866</v>
      </c>
      <c r="B19" s="1" t="s">
        <v>20</v>
      </c>
      <c r="C19" s="2" t="s">
        <v>216</v>
      </c>
      <c r="D19" s="4" t="s">
        <v>245</v>
      </c>
      <c r="E19" s="1">
        <v>184</v>
      </c>
      <c r="F19" s="1">
        <v>77</v>
      </c>
      <c r="G19" s="1" t="s">
        <v>39</v>
      </c>
      <c r="H19" s="1">
        <v>2</v>
      </c>
      <c r="I19" s="1">
        <v>83</v>
      </c>
      <c r="J19" s="1" t="s">
        <v>29</v>
      </c>
      <c r="K19" s="1">
        <v>41</v>
      </c>
      <c r="L19" s="1">
        <v>77</v>
      </c>
      <c r="M19" s="1" t="s">
        <v>29</v>
      </c>
      <c r="N19" s="1">
        <v>86</v>
      </c>
      <c r="O19" s="1">
        <v>82</v>
      </c>
      <c r="P19" s="1" t="s">
        <v>19</v>
      </c>
      <c r="Q19" s="1">
        <v>87</v>
      </c>
      <c r="R19" s="1">
        <v>69</v>
      </c>
      <c r="S19" s="1" t="s">
        <v>52</v>
      </c>
      <c r="T19" s="1">
        <v>402</v>
      </c>
      <c r="U19" s="1">
        <v>87</v>
      </c>
      <c r="V19" s="1" t="s">
        <v>39</v>
      </c>
      <c r="W19" s="1">
        <v>388</v>
      </c>
      <c r="X19" s="1">
        <v>77.599999999999994</v>
      </c>
    </row>
    <row r="20" spans="1:24" x14ac:dyDescent="0.25">
      <c r="A20" s="1">
        <v>21197867</v>
      </c>
      <c r="B20" s="1" t="s">
        <v>13</v>
      </c>
      <c r="C20" s="2" t="s">
        <v>217</v>
      </c>
      <c r="D20" s="4" t="s">
        <v>245</v>
      </c>
      <c r="E20" s="1">
        <v>184</v>
      </c>
      <c r="F20" s="1">
        <v>76</v>
      </c>
      <c r="G20" s="1" t="s">
        <v>39</v>
      </c>
      <c r="H20" s="1">
        <v>2</v>
      </c>
      <c r="I20" s="1">
        <v>96</v>
      </c>
      <c r="J20" s="1" t="s">
        <v>16</v>
      </c>
      <c r="K20" s="1">
        <v>41</v>
      </c>
      <c r="L20" s="1">
        <v>85</v>
      </c>
      <c r="M20" s="1" t="s">
        <v>19</v>
      </c>
      <c r="N20" s="1">
        <v>86</v>
      </c>
      <c r="O20" s="1">
        <v>75</v>
      </c>
      <c r="P20" s="1" t="s">
        <v>29</v>
      </c>
      <c r="Q20" s="1">
        <v>87</v>
      </c>
      <c r="R20" s="1">
        <v>89</v>
      </c>
      <c r="S20" s="1" t="s">
        <v>19</v>
      </c>
      <c r="T20" s="1">
        <v>402</v>
      </c>
      <c r="U20" s="1">
        <v>92</v>
      </c>
      <c r="V20" s="1" t="s">
        <v>29</v>
      </c>
      <c r="W20" s="1">
        <v>421</v>
      </c>
      <c r="X20" s="1">
        <v>84.2</v>
      </c>
    </row>
    <row r="21" spans="1:24" x14ac:dyDescent="0.25">
      <c r="A21" s="1">
        <v>21197868</v>
      </c>
      <c r="B21" s="1" t="s">
        <v>20</v>
      </c>
      <c r="C21" s="2" t="s">
        <v>26</v>
      </c>
      <c r="D21" s="4" t="s">
        <v>245</v>
      </c>
      <c r="E21" s="1">
        <v>184</v>
      </c>
      <c r="F21" s="1">
        <v>95</v>
      </c>
      <c r="G21" s="1" t="s">
        <v>16</v>
      </c>
      <c r="H21" s="1">
        <v>2</v>
      </c>
      <c r="I21" s="1">
        <v>98</v>
      </c>
      <c r="J21" s="1" t="s">
        <v>16</v>
      </c>
      <c r="K21" s="1">
        <v>41</v>
      </c>
      <c r="L21" s="1">
        <v>100</v>
      </c>
      <c r="M21" s="1" t="s">
        <v>16</v>
      </c>
      <c r="N21" s="1">
        <v>86</v>
      </c>
      <c r="O21" s="1">
        <v>86</v>
      </c>
      <c r="P21" s="1" t="s">
        <v>19</v>
      </c>
      <c r="Q21" s="1">
        <v>87</v>
      </c>
      <c r="R21" s="1">
        <v>92</v>
      </c>
      <c r="S21" s="1" t="s">
        <v>19</v>
      </c>
      <c r="T21" s="1">
        <v>402</v>
      </c>
      <c r="U21" s="1">
        <v>99</v>
      </c>
      <c r="V21" s="1" t="s">
        <v>16</v>
      </c>
      <c r="W21" s="1">
        <v>471</v>
      </c>
      <c r="X21" s="1">
        <v>94.2</v>
      </c>
    </row>
    <row r="22" spans="1:24" x14ac:dyDescent="0.25">
      <c r="A22" s="1">
        <v>21197869</v>
      </c>
      <c r="B22" s="1" t="s">
        <v>20</v>
      </c>
      <c r="C22" s="2" t="s">
        <v>75</v>
      </c>
      <c r="D22" s="4" t="s">
        <v>245</v>
      </c>
      <c r="E22" s="1">
        <v>184</v>
      </c>
      <c r="F22" s="1">
        <v>85</v>
      </c>
      <c r="G22" s="1" t="s">
        <v>29</v>
      </c>
      <c r="H22" s="1">
        <v>2</v>
      </c>
      <c r="I22" s="1">
        <v>93</v>
      </c>
      <c r="J22" s="1" t="s">
        <v>16</v>
      </c>
      <c r="K22" s="1">
        <v>41</v>
      </c>
      <c r="L22" s="1">
        <v>69</v>
      </c>
      <c r="M22" s="1" t="s">
        <v>39</v>
      </c>
      <c r="N22" s="1">
        <v>86</v>
      </c>
      <c r="O22" s="1">
        <v>74</v>
      </c>
      <c r="P22" s="1" t="s">
        <v>29</v>
      </c>
      <c r="Q22" s="1">
        <v>87</v>
      </c>
      <c r="R22" s="1">
        <v>77</v>
      </c>
      <c r="S22" s="1" t="s">
        <v>39</v>
      </c>
      <c r="T22" s="1">
        <v>402</v>
      </c>
      <c r="U22" s="1">
        <v>91</v>
      </c>
      <c r="V22" s="1" t="s">
        <v>29</v>
      </c>
      <c r="W22" s="1">
        <v>398</v>
      </c>
      <c r="X22" s="1">
        <v>79.599999999999994</v>
      </c>
    </row>
    <row r="23" spans="1:24" x14ac:dyDescent="0.25">
      <c r="A23" s="1">
        <v>21197870</v>
      </c>
      <c r="B23" s="1" t="s">
        <v>13</v>
      </c>
      <c r="C23" s="2" t="s">
        <v>218</v>
      </c>
      <c r="D23" s="4" t="s">
        <v>245</v>
      </c>
      <c r="E23" s="1">
        <v>184</v>
      </c>
      <c r="F23" s="1">
        <v>64</v>
      </c>
      <c r="G23" s="1" t="s">
        <v>59</v>
      </c>
      <c r="H23" s="1">
        <v>2</v>
      </c>
      <c r="I23" s="1">
        <v>86</v>
      </c>
      <c r="J23" s="1" t="s">
        <v>19</v>
      </c>
      <c r="K23" s="1">
        <v>41</v>
      </c>
      <c r="L23" s="1">
        <v>56</v>
      </c>
      <c r="M23" s="1" t="s">
        <v>52</v>
      </c>
      <c r="N23" s="1">
        <v>86</v>
      </c>
      <c r="O23" s="1">
        <v>64</v>
      </c>
      <c r="P23" s="1" t="s">
        <v>39</v>
      </c>
      <c r="Q23" s="1">
        <v>87</v>
      </c>
      <c r="R23" s="1">
        <v>66</v>
      </c>
      <c r="S23" s="1" t="s">
        <v>59</v>
      </c>
      <c r="T23" s="1">
        <v>402</v>
      </c>
      <c r="U23" s="1">
        <v>82</v>
      </c>
      <c r="V23" s="1" t="s">
        <v>52</v>
      </c>
      <c r="W23" s="1">
        <v>336</v>
      </c>
      <c r="X23" s="1">
        <v>67.2</v>
      </c>
    </row>
    <row r="24" spans="1:24" x14ac:dyDescent="0.25">
      <c r="A24" s="1">
        <v>21197871</v>
      </c>
      <c r="B24" s="1" t="s">
        <v>13</v>
      </c>
      <c r="C24" s="2" t="s">
        <v>219</v>
      </c>
      <c r="D24" s="4" t="s">
        <v>245</v>
      </c>
      <c r="E24" s="1">
        <v>184</v>
      </c>
      <c r="F24" s="1">
        <v>63</v>
      </c>
      <c r="G24" s="1" t="s">
        <v>59</v>
      </c>
      <c r="H24" s="1">
        <v>2</v>
      </c>
      <c r="I24" s="1">
        <v>70</v>
      </c>
      <c r="J24" s="1" t="s">
        <v>52</v>
      </c>
      <c r="K24" s="1">
        <v>41</v>
      </c>
      <c r="L24" s="1">
        <v>54</v>
      </c>
      <c r="M24" s="1" t="s">
        <v>52</v>
      </c>
      <c r="N24" s="1">
        <v>86</v>
      </c>
      <c r="O24" s="1">
        <v>66</v>
      </c>
      <c r="P24" s="1" t="s">
        <v>39</v>
      </c>
      <c r="Q24" s="1">
        <v>87</v>
      </c>
      <c r="R24" s="1">
        <v>72</v>
      </c>
      <c r="S24" s="1" t="s">
        <v>52</v>
      </c>
      <c r="T24" s="1">
        <v>402</v>
      </c>
      <c r="U24" s="1">
        <v>73</v>
      </c>
      <c r="V24" s="1" t="s">
        <v>103</v>
      </c>
      <c r="W24" s="1">
        <v>325</v>
      </c>
      <c r="X24" s="1">
        <v>65</v>
      </c>
    </row>
    <row r="25" spans="1:24" x14ac:dyDescent="0.25">
      <c r="A25" s="1">
        <v>21197872</v>
      </c>
      <c r="B25" s="1" t="s">
        <v>13</v>
      </c>
      <c r="C25" s="2" t="s">
        <v>220</v>
      </c>
      <c r="D25" s="4" t="s">
        <v>245</v>
      </c>
      <c r="E25" s="1">
        <v>184</v>
      </c>
      <c r="F25" s="1">
        <v>77</v>
      </c>
      <c r="G25" s="1" t="s">
        <v>39</v>
      </c>
      <c r="H25" s="1">
        <v>2</v>
      </c>
      <c r="I25" s="1">
        <v>89</v>
      </c>
      <c r="J25" s="1" t="s">
        <v>19</v>
      </c>
      <c r="K25" s="1">
        <v>41</v>
      </c>
      <c r="L25" s="1">
        <v>74</v>
      </c>
      <c r="M25" s="1" t="s">
        <v>29</v>
      </c>
      <c r="N25" s="1">
        <v>86</v>
      </c>
      <c r="O25" s="1">
        <v>66</v>
      </c>
      <c r="P25" s="1" t="s">
        <v>39</v>
      </c>
      <c r="Q25" s="1">
        <v>87</v>
      </c>
      <c r="R25" s="1">
        <v>76</v>
      </c>
      <c r="S25" s="1" t="s">
        <v>39</v>
      </c>
      <c r="T25" s="1">
        <v>402</v>
      </c>
      <c r="U25" s="1">
        <v>87</v>
      </c>
      <c r="V25" s="1" t="s">
        <v>39</v>
      </c>
      <c r="W25" s="1">
        <v>382</v>
      </c>
      <c r="X25" s="1">
        <v>76.400000000000006</v>
      </c>
    </row>
    <row r="26" spans="1:24" x14ac:dyDescent="0.25">
      <c r="A26" s="1">
        <v>21197873</v>
      </c>
      <c r="B26" s="1" t="s">
        <v>20</v>
      </c>
      <c r="C26" s="2" t="s">
        <v>98</v>
      </c>
      <c r="D26" s="4" t="s">
        <v>245</v>
      </c>
      <c r="E26" s="1">
        <v>184</v>
      </c>
      <c r="F26" s="1">
        <v>77</v>
      </c>
      <c r="G26" s="1" t="s">
        <v>39</v>
      </c>
      <c r="H26" s="1">
        <v>2</v>
      </c>
      <c r="I26" s="1">
        <v>87</v>
      </c>
      <c r="J26" s="1" t="s">
        <v>19</v>
      </c>
      <c r="K26" s="1">
        <v>41</v>
      </c>
      <c r="L26" s="1">
        <v>68</v>
      </c>
      <c r="M26" s="1" t="s">
        <v>39</v>
      </c>
      <c r="N26" s="1">
        <v>86</v>
      </c>
      <c r="O26" s="1">
        <v>62</v>
      </c>
      <c r="P26" s="1" t="s">
        <v>39</v>
      </c>
      <c r="Q26" s="1">
        <v>87</v>
      </c>
      <c r="R26" s="1">
        <v>78</v>
      </c>
      <c r="S26" s="1" t="s">
        <v>39</v>
      </c>
      <c r="T26" s="1">
        <v>402</v>
      </c>
      <c r="U26" s="1">
        <v>87</v>
      </c>
      <c r="V26" s="1" t="s">
        <v>39</v>
      </c>
      <c r="W26" s="1">
        <v>372</v>
      </c>
      <c r="X26" s="1">
        <v>74.400000000000006</v>
      </c>
    </row>
    <row r="27" spans="1:24" x14ac:dyDescent="0.25">
      <c r="A27" s="1">
        <v>21197874</v>
      </c>
      <c r="B27" s="1" t="s">
        <v>13</v>
      </c>
      <c r="C27" s="2" t="s">
        <v>221</v>
      </c>
      <c r="D27" s="4" t="s">
        <v>245</v>
      </c>
      <c r="E27" s="1">
        <v>184</v>
      </c>
      <c r="F27" s="1">
        <v>71</v>
      </c>
      <c r="G27" s="1" t="s">
        <v>52</v>
      </c>
      <c r="H27" s="1">
        <v>2</v>
      </c>
      <c r="I27" s="1">
        <v>80</v>
      </c>
      <c r="J27" s="1" t="s">
        <v>39</v>
      </c>
      <c r="K27" s="1">
        <v>41</v>
      </c>
      <c r="L27" s="1">
        <v>49</v>
      </c>
      <c r="M27" s="1" t="s">
        <v>59</v>
      </c>
      <c r="N27" s="1">
        <v>86</v>
      </c>
      <c r="O27" s="1">
        <v>69</v>
      </c>
      <c r="P27" s="1" t="s">
        <v>39</v>
      </c>
      <c r="Q27" s="1">
        <v>87</v>
      </c>
      <c r="R27" s="1">
        <v>70</v>
      </c>
      <c r="S27" s="1" t="s">
        <v>52</v>
      </c>
      <c r="T27" s="1">
        <v>402</v>
      </c>
      <c r="U27" s="1">
        <v>80</v>
      </c>
      <c r="V27" s="1" t="s">
        <v>59</v>
      </c>
      <c r="W27" s="1">
        <v>339</v>
      </c>
      <c r="X27" s="1">
        <v>67.8</v>
      </c>
    </row>
    <row r="28" spans="1:24" x14ac:dyDescent="0.25">
      <c r="A28" s="1">
        <v>21197875</v>
      </c>
      <c r="B28" s="1" t="s">
        <v>13</v>
      </c>
      <c r="C28" s="2" t="s">
        <v>222</v>
      </c>
      <c r="D28" s="4" t="s">
        <v>245</v>
      </c>
      <c r="E28" s="1">
        <v>184</v>
      </c>
      <c r="F28" s="1">
        <v>76</v>
      </c>
      <c r="G28" s="1" t="s">
        <v>39</v>
      </c>
      <c r="H28" s="1">
        <v>2</v>
      </c>
      <c r="I28" s="1">
        <v>79</v>
      </c>
      <c r="J28" s="1" t="s">
        <v>39</v>
      </c>
      <c r="K28" s="1">
        <v>41</v>
      </c>
      <c r="L28" s="1">
        <v>77</v>
      </c>
      <c r="M28" s="1" t="s">
        <v>29</v>
      </c>
      <c r="N28" s="1">
        <v>86</v>
      </c>
      <c r="O28" s="1">
        <v>64</v>
      </c>
      <c r="P28" s="1" t="s">
        <v>39</v>
      </c>
      <c r="Q28" s="1">
        <v>87</v>
      </c>
      <c r="R28" s="1">
        <v>79</v>
      </c>
      <c r="S28" s="1" t="s">
        <v>39</v>
      </c>
      <c r="T28" s="1">
        <v>402</v>
      </c>
      <c r="U28" s="1">
        <v>82</v>
      </c>
      <c r="V28" s="1" t="s">
        <v>52</v>
      </c>
      <c r="W28" s="1">
        <v>375</v>
      </c>
      <c r="X28" s="1">
        <v>75</v>
      </c>
    </row>
    <row r="29" spans="1:24" x14ac:dyDescent="0.25">
      <c r="A29" s="1">
        <v>21197876</v>
      </c>
      <c r="B29" s="1" t="s">
        <v>20</v>
      </c>
      <c r="C29" s="2" t="s">
        <v>223</v>
      </c>
      <c r="D29" s="4" t="s">
        <v>245</v>
      </c>
      <c r="E29" s="1">
        <v>184</v>
      </c>
      <c r="F29" s="1">
        <v>75</v>
      </c>
      <c r="G29" s="1" t="s">
        <v>52</v>
      </c>
      <c r="H29" s="1">
        <v>2</v>
      </c>
      <c r="I29" s="1">
        <v>81</v>
      </c>
      <c r="J29" s="1" t="s">
        <v>29</v>
      </c>
      <c r="K29" s="1">
        <v>41</v>
      </c>
      <c r="L29" s="1">
        <v>60</v>
      </c>
      <c r="M29" s="1" t="s">
        <v>39</v>
      </c>
      <c r="N29" s="1">
        <v>86</v>
      </c>
      <c r="O29" s="1">
        <v>49</v>
      </c>
      <c r="P29" s="1" t="s">
        <v>59</v>
      </c>
      <c r="Q29" s="1">
        <v>87</v>
      </c>
      <c r="R29" s="1">
        <v>68</v>
      </c>
      <c r="S29" s="1" t="s">
        <v>52</v>
      </c>
      <c r="T29" s="1">
        <v>402</v>
      </c>
      <c r="U29" s="1">
        <v>81</v>
      </c>
      <c r="V29" s="1" t="s">
        <v>59</v>
      </c>
      <c r="W29" s="1">
        <v>333</v>
      </c>
      <c r="X29" s="1">
        <v>66.599999999999994</v>
      </c>
    </row>
    <row r="30" spans="1:24" x14ac:dyDescent="0.25">
      <c r="A30" s="1">
        <v>21197877</v>
      </c>
      <c r="B30" s="1" t="s">
        <v>13</v>
      </c>
      <c r="C30" s="2" t="s">
        <v>118</v>
      </c>
      <c r="D30" s="4" t="s">
        <v>245</v>
      </c>
      <c r="E30" s="1">
        <v>184</v>
      </c>
      <c r="F30" s="1">
        <v>70</v>
      </c>
      <c r="G30" s="1" t="s">
        <v>52</v>
      </c>
      <c r="H30" s="1">
        <v>2</v>
      </c>
      <c r="I30" s="1">
        <v>77</v>
      </c>
      <c r="J30" s="1" t="s">
        <v>39</v>
      </c>
      <c r="K30" s="1">
        <v>41</v>
      </c>
      <c r="L30" s="1">
        <v>59</v>
      </c>
      <c r="M30" s="1" t="s">
        <v>52</v>
      </c>
      <c r="N30" s="1">
        <v>86</v>
      </c>
      <c r="O30" s="1">
        <v>62</v>
      </c>
      <c r="P30" s="1" t="s">
        <v>39</v>
      </c>
      <c r="Q30" s="1">
        <v>87</v>
      </c>
      <c r="R30" s="1">
        <v>76</v>
      </c>
      <c r="S30" s="1" t="s">
        <v>39</v>
      </c>
      <c r="T30" s="1">
        <v>402</v>
      </c>
      <c r="U30" s="1">
        <v>76</v>
      </c>
      <c r="V30" s="1" t="s">
        <v>103</v>
      </c>
      <c r="W30" s="1">
        <v>344</v>
      </c>
      <c r="X30" s="1">
        <v>68.8</v>
      </c>
    </row>
    <row r="31" spans="1:24" x14ac:dyDescent="0.25">
      <c r="A31" s="1">
        <v>21197878</v>
      </c>
      <c r="B31" s="1" t="s">
        <v>20</v>
      </c>
      <c r="C31" s="2" t="s">
        <v>43</v>
      </c>
      <c r="D31" s="4" t="s">
        <v>245</v>
      </c>
      <c r="E31" s="1">
        <v>184</v>
      </c>
      <c r="F31" s="1">
        <v>59</v>
      </c>
      <c r="G31" s="1" t="s">
        <v>103</v>
      </c>
      <c r="H31" s="1">
        <v>2</v>
      </c>
      <c r="I31" s="1">
        <v>78</v>
      </c>
      <c r="J31" s="1" t="s">
        <v>39</v>
      </c>
      <c r="K31" s="1">
        <v>41</v>
      </c>
      <c r="L31" s="1">
        <v>50</v>
      </c>
      <c r="M31" s="1" t="s">
        <v>59</v>
      </c>
      <c r="N31" s="1">
        <v>86</v>
      </c>
      <c r="O31" s="1">
        <v>54</v>
      </c>
      <c r="P31" s="1" t="s">
        <v>52</v>
      </c>
      <c r="Q31" s="1">
        <v>87</v>
      </c>
      <c r="R31" s="1">
        <v>70</v>
      </c>
      <c r="S31" s="1" t="s">
        <v>52</v>
      </c>
      <c r="T31" s="1">
        <v>402</v>
      </c>
      <c r="U31" s="1">
        <v>76</v>
      </c>
      <c r="V31" s="1" t="s">
        <v>103</v>
      </c>
      <c r="W31" s="1">
        <v>311</v>
      </c>
      <c r="X31" s="1">
        <v>62.2</v>
      </c>
    </row>
    <row r="32" spans="1:24" x14ac:dyDescent="0.25">
      <c r="A32" s="1">
        <v>21197879</v>
      </c>
      <c r="B32" s="1" t="s">
        <v>20</v>
      </c>
      <c r="C32" s="2" t="s">
        <v>77</v>
      </c>
      <c r="D32" s="4" t="s">
        <v>245</v>
      </c>
      <c r="E32" s="1">
        <v>184</v>
      </c>
      <c r="F32" s="1">
        <v>87</v>
      </c>
      <c r="G32" s="1" t="s">
        <v>19</v>
      </c>
      <c r="H32" s="1">
        <v>2</v>
      </c>
      <c r="I32" s="1">
        <v>91</v>
      </c>
      <c r="J32" s="1" t="s">
        <v>19</v>
      </c>
      <c r="K32" s="1">
        <v>41</v>
      </c>
      <c r="L32" s="1">
        <v>65</v>
      </c>
      <c r="M32" s="1" t="s">
        <v>39</v>
      </c>
      <c r="N32" s="1">
        <v>86</v>
      </c>
      <c r="O32" s="1">
        <v>66</v>
      </c>
      <c r="P32" s="1" t="s">
        <v>39</v>
      </c>
      <c r="Q32" s="1">
        <v>87</v>
      </c>
      <c r="R32" s="1">
        <v>85</v>
      </c>
      <c r="S32" s="1" t="s">
        <v>29</v>
      </c>
      <c r="T32" s="1">
        <v>402</v>
      </c>
      <c r="U32" s="1">
        <v>93</v>
      </c>
      <c r="V32" s="1" t="s">
        <v>19</v>
      </c>
      <c r="W32" s="1">
        <v>394</v>
      </c>
      <c r="X32" s="1">
        <v>78.8</v>
      </c>
    </row>
    <row r="33" spans="1:26" x14ac:dyDescent="0.25">
      <c r="A33" s="1">
        <v>21197880</v>
      </c>
      <c r="B33" s="1" t="s">
        <v>13</v>
      </c>
      <c r="C33" s="2" t="s">
        <v>224</v>
      </c>
      <c r="D33" s="4" t="s">
        <v>245</v>
      </c>
      <c r="E33" s="1">
        <v>184</v>
      </c>
      <c r="F33" s="1">
        <v>88</v>
      </c>
      <c r="G33" s="1" t="s">
        <v>19</v>
      </c>
      <c r="H33" s="1">
        <v>2</v>
      </c>
      <c r="I33" s="1">
        <v>93</v>
      </c>
      <c r="J33" s="1" t="s">
        <v>16</v>
      </c>
      <c r="K33" s="1">
        <v>41</v>
      </c>
      <c r="L33" s="1">
        <v>85</v>
      </c>
      <c r="M33" s="1" t="s">
        <v>19</v>
      </c>
      <c r="N33" s="1">
        <v>86</v>
      </c>
      <c r="O33" s="1">
        <v>69</v>
      </c>
      <c r="P33" s="1" t="s">
        <v>39</v>
      </c>
      <c r="Q33" s="1">
        <v>87</v>
      </c>
      <c r="R33" s="1">
        <v>86</v>
      </c>
      <c r="S33" s="1" t="s">
        <v>29</v>
      </c>
      <c r="T33" s="1">
        <v>402</v>
      </c>
      <c r="U33" s="1">
        <v>94</v>
      </c>
      <c r="V33" s="1" t="s">
        <v>19</v>
      </c>
      <c r="W33" s="1">
        <v>421</v>
      </c>
      <c r="X33" s="1">
        <v>84.2</v>
      </c>
    </row>
    <row r="34" spans="1:26" x14ac:dyDescent="0.25">
      <c r="A34" s="1">
        <v>21197881</v>
      </c>
      <c r="B34" s="1" t="s">
        <v>13</v>
      </c>
      <c r="C34" s="2" t="s">
        <v>113</v>
      </c>
      <c r="D34" s="4" t="s">
        <v>245</v>
      </c>
      <c r="E34" s="1">
        <v>184</v>
      </c>
      <c r="F34" s="1">
        <v>63</v>
      </c>
      <c r="G34" s="1" t="s">
        <v>59</v>
      </c>
      <c r="H34" s="1">
        <v>2</v>
      </c>
      <c r="I34" s="1">
        <v>72</v>
      </c>
      <c r="J34" s="1" t="s">
        <v>52</v>
      </c>
      <c r="K34" s="1">
        <v>41</v>
      </c>
      <c r="L34" s="1">
        <v>51</v>
      </c>
      <c r="M34" s="1" t="s">
        <v>59</v>
      </c>
      <c r="N34" s="1">
        <v>86</v>
      </c>
      <c r="O34" s="1">
        <v>59</v>
      </c>
      <c r="P34" s="1" t="s">
        <v>52</v>
      </c>
      <c r="Q34" s="1">
        <v>87</v>
      </c>
      <c r="R34" s="1">
        <v>58</v>
      </c>
      <c r="S34" s="1" t="s">
        <v>103</v>
      </c>
      <c r="T34" s="1">
        <v>402</v>
      </c>
      <c r="U34" s="1">
        <v>72</v>
      </c>
      <c r="V34" s="1" t="s">
        <v>103</v>
      </c>
      <c r="W34" s="1">
        <v>303</v>
      </c>
      <c r="X34" s="1">
        <v>60.6</v>
      </c>
    </row>
    <row r="35" spans="1:26" x14ac:dyDescent="0.25">
      <c r="A35" s="1">
        <v>21197905</v>
      </c>
      <c r="B35" s="1" t="s">
        <v>13</v>
      </c>
      <c r="C35" s="2" t="s">
        <v>161</v>
      </c>
      <c r="D35" s="4" t="s">
        <v>245</v>
      </c>
      <c r="E35" s="1">
        <v>184</v>
      </c>
      <c r="F35" s="1">
        <v>59</v>
      </c>
      <c r="G35" s="1" t="s">
        <v>103</v>
      </c>
      <c r="H35" s="1">
        <v>2</v>
      </c>
      <c r="I35" s="1">
        <v>67</v>
      </c>
      <c r="J35" s="1" t="s">
        <v>59</v>
      </c>
      <c r="K35" s="1">
        <v>241</v>
      </c>
      <c r="L35" s="1">
        <v>39</v>
      </c>
      <c r="M35" s="1" t="s">
        <v>103</v>
      </c>
      <c r="N35" s="1">
        <v>86</v>
      </c>
      <c r="O35" s="1">
        <v>57</v>
      </c>
      <c r="P35" s="1" t="s">
        <v>52</v>
      </c>
      <c r="Q35" s="1">
        <v>87</v>
      </c>
      <c r="R35" s="1">
        <v>67</v>
      </c>
      <c r="S35" s="1" t="s">
        <v>52</v>
      </c>
      <c r="T35" s="1">
        <v>402</v>
      </c>
      <c r="U35" s="1">
        <v>74</v>
      </c>
      <c r="V35" s="1" t="s">
        <v>103</v>
      </c>
      <c r="W35" s="1">
        <v>289</v>
      </c>
      <c r="X35" s="1">
        <v>57.8</v>
      </c>
    </row>
    <row r="36" spans="1:26" x14ac:dyDescent="0.25">
      <c r="A36" s="1">
        <v>21197906</v>
      </c>
      <c r="B36" s="1" t="s">
        <v>20</v>
      </c>
      <c r="C36" s="2" t="s">
        <v>238</v>
      </c>
      <c r="D36" s="4" t="s">
        <v>245</v>
      </c>
      <c r="E36" s="1">
        <v>184</v>
      </c>
      <c r="F36" s="1">
        <v>79</v>
      </c>
      <c r="G36" s="1" t="s">
        <v>39</v>
      </c>
      <c r="H36" s="1">
        <v>2</v>
      </c>
      <c r="I36" s="1">
        <v>82</v>
      </c>
      <c r="J36" s="1" t="s">
        <v>29</v>
      </c>
      <c r="K36" s="1">
        <v>241</v>
      </c>
      <c r="L36" s="1">
        <v>46</v>
      </c>
      <c r="M36" s="1" t="s">
        <v>59</v>
      </c>
      <c r="N36" s="1">
        <v>86</v>
      </c>
      <c r="O36" s="1">
        <v>58</v>
      </c>
      <c r="P36" s="1" t="s">
        <v>52</v>
      </c>
      <c r="Q36" s="1">
        <v>87</v>
      </c>
      <c r="R36" s="1">
        <v>68</v>
      </c>
      <c r="S36" s="1" t="s">
        <v>52</v>
      </c>
      <c r="T36" s="1">
        <v>402</v>
      </c>
      <c r="U36" s="1">
        <v>84</v>
      </c>
      <c r="V36" s="1" t="s">
        <v>52</v>
      </c>
      <c r="W36" s="1">
        <v>333</v>
      </c>
      <c r="X36" s="1">
        <v>66.599999999999994</v>
      </c>
    </row>
    <row r="37" spans="1:26" x14ac:dyDescent="0.25">
      <c r="A37" s="1">
        <v>21197907</v>
      </c>
      <c r="B37" s="1" t="s">
        <v>20</v>
      </c>
      <c r="C37" s="2" t="s">
        <v>112</v>
      </c>
      <c r="D37" s="4" t="s">
        <v>245</v>
      </c>
      <c r="E37" s="1">
        <v>184</v>
      </c>
      <c r="F37" s="1">
        <v>68</v>
      </c>
      <c r="G37" s="1" t="s">
        <v>59</v>
      </c>
      <c r="H37" s="1">
        <v>2</v>
      </c>
      <c r="I37" s="1">
        <v>83</v>
      </c>
      <c r="J37" s="1" t="s">
        <v>29</v>
      </c>
      <c r="K37" s="1">
        <v>241</v>
      </c>
      <c r="L37" s="1">
        <v>75</v>
      </c>
      <c r="M37" s="1" t="s">
        <v>29</v>
      </c>
      <c r="N37" s="1">
        <v>86</v>
      </c>
      <c r="O37" s="1">
        <v>59</v>
      </c>
      <c r="P37" s="1" t="s">
        <v>52</v>
      </c>
      <c r="Q37" s="1">
        <v>87</v>
      </c>
      <c r="R37" s="1">
        <v>69</v>
      </c>
      <c r="S37" s="1" t="s">
        <v>52</v>
      </c>
      <c r="T37" s="1">
        <v>402</v>
      </c>
      <c r="U37" s="1">
        <v>83</v>
      </c>
      <c r="V37" s="1" t="s">
        <v>52</v>
      </c>
      <c r="W37" s="1">
        <v>354</v>
      </c>
      <c r="X37" s="1">
        <v>70.8</v>
      </c>
    </row>
    <row r="38" spans="1:26" x14ac:dyDescent="0.25">
      <c r="A38" s="1">
        <v>21197908</v>
      </c>
      <c r="B38" s="1" t="s">
        <v>20</v>
      </c>
      <c r="C38" s="2" t="s">
        <v>85</v>
      </c>
      <c r="D38" s="4" t="s">
        <v>245</v>
      </c>
      <c r="E38" s="1">
        <v>184</v>
      </c>
      <c r="F38" s="1">
        <v>74</v>
      </c>
      <c r="G38" s="1" t="s">
        <v>52</v>
      </c>
      <c r="H38" s="1">
        <v>2</v>
      </c>
      <c r="I38" s="1">
        <v>81</v>
      </c>
      <c r="J38" s="1" t="s">
        <v>29</v>
      </c>
      <c r="K38" s="1">
        <v>241</v>
      </c>
      <c r="L38" s="1">
        <v>59</v>
      </c>
      <c r="M38" s="1" t="s">
        <v>52</v>
      </c>
      <c r="N38" s="1">
        <v>86</v>
      </c>
      <c r="O38" s="1">
        <v>57</v>
      </c>
      <c r="P38" s="1" t="s">
        <v>52</v>
      </c>
      <c r="Q38" s="1">
        <v>87</v>
      </c>
      <c r="R38" s="1">
        <v>68</v>
      </c>
      <c r="S38" s="1" t="s">
        <v>52</v>
      </c>
      <c r="T38" s="1">
        <v>402</v>
      </c>
      <c r="U38" s="1">
        <v>81</v>
      </c>
      <c r="V38" s="1" t="s">
        <v>59</v>
      </c>
      <c r="W38" s="1">
        <v>339</v>
      </c>
      <c r="X38" s="1">
        <v>67.8</v>
      </c>
      <c r="Z38">
        <v>18</v>
      </c>
    </row>
    <row r="39" spans="1:26" x14ac:dyDescent="0.25">
      <c r="A39" s="1">
        <v>21197909</v>
      </c>
      <c r="B39" s="1" t="s">
        <v>20</v>
      </c>
      <c r="C39" s="2" t="s">
        <v>239</v>
      </c>
      <c r="D39" s="4" t="s">
        <v>245</v>
      </c>
      <c r="E39" s="1">
        <v>184</v>
      </c>
      <c r="F39" s="1">
        <v>68</v>
      </c>
      <c r="G39" s="1" t="s">
        <v>59</v>
      </c>
      <c r="H39" s="1">
        <v>2</v>
      </c>
      <c r="I39" s="1">
        <v>73</v>
      </c>
      <c r="J39" s="1" t="s">
        <v>52</v>
      </c>
      <c r="K39" s="1">
        <v>241</v>
      </c>
      <c r="L39" s="1">
        <v>43</v>
      </c>
      <c r="M39" s="1" t="s">
        <v>103</v>
      </c>
      <c r="N39" s="1">
        <v>86</v>
      </c>
      <c r="O39" s="1">
        <v>61</v>
      </c>
      <c r="P39" s="1" t="s">
        <v>39</v>
      </c>
      <c r="Q39" s="1">
        <v>87</v>
      </c>
      <c r="R39" s="1">
        <v>68</v>
      </c>
      <c r="S39" s="1" t="s">
        <v>52</v>
      </c>
      <c r="T39" s="1">
        <v>402</v>
      </c>
      <c r="U39" s="1">
        <v>78</v>
      </c>
      <c r="V39" s="1" t="s">
        <v>59</v>
      </c>
      <c r="W39" s="1">
        <v>313</v>
      </c>
      <c r="X39" s="1">
        <v>62.6</v>
      </c>
    </row>
    <row r="40" spans="1:26" x14ac:dyDescent="0.25">
      <c r="A40" s="1">
        <v>21197910</v>
      </c>
      <c r="B40" s="1" t="s">
        <v>20</v>
      </c>
      <c r="C40" s="2" t="s">
        <v>101</v>
      </c>
      <c r="D40" s="4" t="s">
        <v>245</v>
      </c>
      <c r="E40" s="1">
        <v>184</v>
      </c>
      <c r="F40" s="1">
        <v>78</v>
      </c>
      <c r="G40" s="1" t="s">
        <v>39</v>
      </c>
      <c r="H40" s="1">
        <v>2</v>
      </c>
      <c r="I40" s="1">
        <v>96</v>
      </c>
      <c r="J40" s="1" t="s">
        <v>16</v>
      </c>
      <c r="K40" s="1">
        <v>241</v>
      </c>
      <c r="L40" s="1">
        <v>56</v>
      </c>
      <c r="M40" s="1" t="s">
        <v>52</v>
      </c>
      <c r="N40" s="1">
        <v>86</v>
      </c>
      <c r="O40" s="1">
        <v>58</v>
      </c>
      <c r="P40" s="1" t="s">
        <v>52</v>
      </c>
      <c r="Q40" s="1">
        <v>87</v>
      </c>
      <c r="R40" s="1">
        <v>79</v>
      </c>
      <c r="S40" s="1" t="s">
        <v>39</v>
      </c>
      <c r="T40" s="1">
        <v>402</v>
      </c>
      <c r="U40" s="1">
        <v>89</v>
      </c>
      <c r="V40" s="1" t="s">
        <v>29</v>
      </c>
      <c r="W40" s="1">
        <v>367</v>
      </c>
      <c r="X40" s="1">
        <v>73.400000000000006</v>
      </c>
    </row>
    <row r="41" spans="1:26" x14ac:dyDescent="0.25">
      <c r="A41" s="1">
        <v>21197911</v>
      </c>
      <c r="B41" s="1" t="s">
        <v>13</v>
      </c>
      <c r="C41" s="2" t="s">
        <v>240</v>
      </c>
      <c r="D41" s="4" t="s">
        <v>245</v>
      </c>
      <c r="E41" s="1">
        <v>184</v>
      </c>
      <c r="F41" s="1">
        <v>65</v>
      </c>
      <c r="G41" s="1" t="s">
        <v>59</v>
      </c>
      <c r="H41" s="1">
        <v>2</v>
      </c>
      <c r="I41" s="1">
        <v>81</v>
      </c>
      <c r="J41" s="1" t="s">
        <v>29</v>
      </c>
      <c r="K41" s="1">
        <v>241</v>
      </c>
      <c r="L41" s="1">
        <v>57</v>
      </c>
      <c r="M41" s="1" t="s">
        <v>52</v>
      </c>
      <c r="N41" s="1">
        <v>86</v>
      </c>
      <c r="O41" s="1">
        <v>61</v>
      </c>
      <c r="P41" s="1" t="s">
        <v>39</v>
      </c>
      <c r="Q41" s="1">
        <v>87</v>
      </c>
      <c r="R41" s="1">
        <v>66</v>
      </c>
      <c r="S41" s="1" t="s">
        <v>59</v>
      </c>
      <c r="T41" s="1">
        <v>402</v>
      </c>
      <c r="U41" s="1">
        <v>80</v>
      </c>
      <c r="V41" s="1" t="s">
        <v>59</v>
      </c>
      <c r="W41" s="1">
        <v>330</v>
      </c>
      <c r="X41" s="1">
        <v>66</v>
      </c>
    </row>
  </sheetData>
  <autoFilter ref="A1:Z41">
    <sortState ref="A2:Z41">
      <sortCondition ref="A1:A4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opLeftCell="A48" workbookViewId="0">
      <selection activeCell="A64" sqref="A64:R64"/>
    </sheetView>
  </sheetViews>
  <sheetFormatPr defaultRowHeight="15" x14ac:dyDescent="0.25"/>
  <cols>
    <col min="1" max="1" width="5.85546875" style="18" bestFit="1" customWidth="1"/>
    <col min="2" max="2" width="13.28515625" style="18" bestFit="1" customWidth="1"/>
    <col min="3" max="3" width="30.42578125" style="18" bestFit="1" customWidth="1"/>
    <col min="4" max="4" width="14.7109375" style="18" bestFit="1" customWidth="1"/>
    <col min="5" max="5" width="16.42578125" style="18" bestFit="1" customWidth="1"/>
    <col min="6" max="6" width="7.42578125" style="18" bestFit="1" customWidth="1"/>
    <col min="7" max="7" width="5.28515625" style="18" customWidth="1"/>
    <col min="8" max="8" width="4.42578125" style="18" bestFit="1" customWidth="1"/>
    <col min="9" max="9" width="4.140625" style="18" bestFit="1" customWidth="1"/>
    <col min="10" max="12" width="4.42578125" style="18" bestFit="1" customWidth="1"/>
    <col min="13" max="14" width="3.42578125" style="18" bestFit="1" customWidth="1"/>
    <col min="15" max="15" width="4.140625" style="18" customWidth="1"/>
    <col min="16" max="16" width="5.5703125" style="18" bestFit="1" customWidth="1"/>
    <col min="17" max="17" width="7" style="18" bestFit="1" customWidth="1"/>
    <col min="18" max="18" width="6.42578125" style="18" customWidth="1"/>
    <col min="19" max="16384" width="9.140625" style="18"/>
  </cols>
  <sheetData>
    <row r="1" spans="1:18" ht="18.75" x14ac:dyDescent="0.3">
      <c r="A1" s="33" t="s">
        <v>247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18.75" x14ac:dyDescent="0.3">
      <c r="A2" s="33" t="s">
        <v>286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8.75" x14ac:dyDescent="0.3">
      <c r="A3" s="6"/>
      <c r="B3" s="6"/>
      <c r="D3" s="6"/>
      <c r="E3" s="7" t="s">
        <v>248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8.75" x14ac:dyDescent="0.3">
      <c r="A4" s="33" t="s">
        <v>249</v>
      </c>
      <c r="B4" s="33"/>
      <c r="D4" s="7" t="s">
        <v>250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18.75" x14ac:dyDescent="0.3">
      <c r="A5" s="33" t="s">
        <v>251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7" spans="1:18" ht="15.75" x14ac:dyDescent="0.25">
      <c r="A7" s="8" t="s">
        <v>252</v>
      </c>
      <c r="B7" s="8" t="s">
        <v>253</v>
      </c>
      <c r="C7" s="8" t="s">
        <v>254</v>
      </c>
      <c r="D7" s="8" t="s">
        <v>255</v>
      </c>
      <c r="E7" s="8" t="s">
        <v>256</v>
      </c>
      <c r="F7" s="8" t="s">
        <v>257</v>
      </c>
      <c r="G7" s="8" t="s">
        <v>16</v>
      </c>
      <c r="H7" s="8" t="s">
        <v>19</v>
      </c>
      <c r="I7" s="8" t="s">
        <v>29</v>
      </c>
      <c r="J7" s="8" t="s">
        <v>39</v>
      </c>
      <c r="K7" s="8" t="s">
        <v>52</v>
      </c>
      <c r="L7" s="8" t="s">
        <v>59</v>
      </c>
      <c r="M7" s="8" t="s">
        <v>103</v>
      </c>
      <c r="N7" s="8" t="s">
        <v>147</v>
      </c>
      <c r="O7" s="8" t="s">
        <v>258</v>
      </c>
      <c r="P7" s="8" t="s">
        <v>259</v>
      </c>
      <c r="Q7" s="8" t="s">
        <v>260</v>
      </c>
      <c r="R7" s="8" t="s">
        <v>261</v>
      </c>
    </row>
    <row r="8" spans="1:18" ht="15.75" x14ac:dyDescent="0.25">
      <c r="A8" s="8">
        <v>1</v>
      </c>
      <c r="B8" s="8" t="s">
        <v>262</v>
      </c>
      <c r="C8" s="8" t="s">
        <v>275</v>
      </c>
      <c r="D8" s="8">
        <v>41</v>
      </c>
      <c r="E8" s="8">
        <v>41</v>
      </c>
      <c r="F8" s="10">
        <v>1</v>
      </c>
      <c r="G8" s="8">
        <v>0</v>
      </c>
      <c r="H8" s="8">
        <v>3</v>
      </c>
      <c r="I8" s="8">
        <v>4</v>
      </c>
      <c r="J8" s="8">
        <v>5</v>
      </c>
      <c r="K8" s="8">
        <v>9</v>
      </c>
      <c r="L8" s="8">
        <v>9</v>
      </c>
      <c r="M8" s="8">
        <v>9</v>
      </c>
      <c r="N8" s="8">
        <v>2</v>
      </c>
      <c r="O8" s="8">
        <v>0</v>
      </c>
      <c r="P8" s="8">
        <f t="shared" ref="P8:P13" si="0">SUM(G8:O8)</f>
        <v>41</v>
      </c>
      <c r="Q8" s="8">
        <f t="shared" ref="Q8:Q13" si="1">G8*8+H8*7+I8*6+J8*5+K8*4+L8*3+M8*2+N8*1+O8*0</f>
        <v>153</v>
      </c>
      <c r="R8" s="8">
        <f t="shared" ref="R8:R13" si="2">ROUND(Q8*12.5/D8,1)</f>
        <v>46.6</v>
      </c>
    </row>
    <row r="9" spans="1:18" ht="15.75" x14ac:dyDescent="0.25">
      <c r="A9" s="8">
        <v>2</v>
      </c>
      <c r="B9" s="8" t="s">
        <v>263</v>
      </c>
      <c r="C9" s="9" t="s">
        <v>264</v>
      </c>
      <c r="D9" s="8">
        <v>41</v>
      </c>
      <c r="E9" s="8">
        <v>41</v>
      </c>
      <c r="F9" s="10">
        <v>1</v>
      </c>
      <c r="G9" s="8">
        <v>11</v>
      </c>
      <c r="H9" s="8">
        <v>9</v>
      </c>
      <c r="I9" s="8">
        <v>4</v>
      </c>
      <c r="J9" s="8">
        <v>10</v>
      </c>
      <c r="K9" s="8">
        <v>4</v>
      </c>
      <c r="L9" s="8">
        <v>3</v>
      </c>
      <c r="M9" s="8">
        <v>0</v>
      </c>
      <c r="N9" s="8">
        <v>0</v>
      </c>
      <c r="O9" s="8">
        <v>0</v>
      </c>
      <c r="P9" s="8">
        <f t="shared" si="0"/>
        <v>41</v>
      </c>
      <c r="Q9" s="8">
        <f t="shared" si="1"/>
        <v>250</v>
      </c>
      <c r="R9" s="8">
        <f t="shared" si="2"/>
        <v>76.2</v>
      </c>
    </row>
    <row r="10" spans="1:18" ht="15.75" x14ac:dyDescent="0.25">
      <c r="A10" s="35">
        <v>3</v>
      </c>
      <c r="B10" s="20" t="s">
        <v>287</v>
      </c>
      <c r="C10" s="20" t="s">
        <v>290</v>
      </c>
      <c r="D10" s="20">
        <v>27</v>
      </c>
      <c r="E10" s="20">
        <v>27</v>
      </c>
      <c r="F10" s="21">
        <v>1</v>
      </c>
      <c r="G10" s="20">
        <v>6</v>
      </c>
      <c r="H10" s="20">
        <v>3</v>
      </c>
      <c r="I10" s="20">
        <v>3</v>
      </c>
      <c r="J10" s="20">
        <v>10</v>
      </c>
      <c r="K10" s="20">
        <v>2</v>
      </c>
      <c r="L10" s="20">
        <v>2</v>
      </c>
      <c r="M10" s="20">
        <v>0</v>
      </c>
      <c r="N10" s="20">
        <v>1</v>
      </c>
      <c r="O10" s="20">
        <v>0</v>
      </c>
      <c r="P10" s="8">
        <f t="shared" si="0"/>
        <v>27</v>
      </c>
      <c r="Q10" s="8">
        <f t="shared" si="1"/>
        <v>152</v>
      </c>
      <c r="R10" s="8">
        <f t="shared" si="2"/>
        <v>70.400000000000006</v>
      </c>
    </row>
    <row r="11" spans="1:18" ht="15.75" x14ac:dyDescent="0.25">
      <c r="A11" s="36"/>
      <c r="B11" s="15" t="s">
        <v>288</v>
      </c>
      <c r="C11" s="15" t="s">
        <v>290</v>
      </c>
      <c r="D11" s="15">
        <v>14</v>
      </c>
      <c r="E11" s="15">
        <v>14</v>
      </c>
      <c r="F11" s="16">
        <v>1</v>
      </c>
      <c r="G11" s="15">
        <v>0</v>
      </c>
      <c r="H11" s="15">
        <v>0</v>
      </c>
      <c r="I11" s="15">
        <v>2</v>
      </c>
      <c r="J11" s="15">
        <v>1</v>
      </c>
      <c r="K11" s="15">
        <v>3</v>
      </c>
      <c r="L11" s="15">
        <v>6</v>
      </c>
      <c r="M11" s="15">
        <v>1</v>
      </c>
      <c r="N11" s="15">
        <v>1</v>
      </c>
      <c r="O11" s="15">
        <v>0</v>
      </c>
      <c r="P11" s="8">
        <f t="shared" si="0"/>
        <v>14</v>
      </c>
      <c r="Q11" s="8">
        <f t="shared" si="1"/>
        <v>50</v>
      </c>
      <c r="R11" s="8">
        <f t="shared" si="2"/>
        <v>44.6</v>
      </c>
    </row>
    <row r="12" spans="1:18" ht="15.75" x14ac:dyDescent="0.25">
      <c r="A12" s="8">
        <v>4</v>
      </c>
      <c r="B12" s="22" t="s">
        <v>265</v>
      </c>
      <c r="C12" s="15" t="s">
        <v>266</v>
      </c>
      <c r="D12" s="22">
        <v>41</v>
      </c>
      <c r="E12" s="22">
        <v>41</v>
      </c>
      <c r="F12" s="23">
        <v>1</v>
      </c>
      <c r="G12" s="24">
        <v>9</v>
      </c>
      <c r="H12" s="24">
        <v>4</v>
      </c>
      <c r="I12" s="24">
        <v>14</v>
      </c>
      <c r="J12" s="24">
        <v>8</v>
      </c>
      <c r="K12" s="24">
        <v>4</v>
      </c>
      <c r="L12" s="24">
        <v>2</v>
      </c>
      <c r="M12" s="24">
        <v>0</v>
      </c>
      <c r="N12" s="24">
        <v>0</v>
      </c>
      <c r="O12" s="24">
        <v>0</v>
      </c>
      <c r="P12" s="8">
        <f t="shared" si="0"/>
        <v>41</v>
      </c>
      <c r="Q12" s="8">
        <f t="shared" si="1"/>
        <v>246</v>
      </c>
      <c r="R12" s="8">
        <f t="shared" si="2"/>
        <v>75</v>
      </c>
    </row>
    <row r="13" spans="1:18" ht="15.75" x14ac:dyDescent="0.25">
      <c r="A13" s="8">
        <v>5</v>
      </c>
      <c r="B13" s="8" t="s">
        <v>267</v>
      </c>
      <c r="C13" s="15" t="s">
        <v>273</v>
      </c>
      <c r="D13" s="8">
        <v>41</v>
      </c>
      <c r="E13" s="8">
        <v>41</v>
      </c>
      <c r="F13" s="10">
        <v>1</v>
      </c>
      <c r="G13" s="22">
        <v>3</v>
      </c>
      <c r="H13" s="22">
        <v>7</v>
      </c>
      <c r="I13" s="22">
        <v>3</v>
      </c>
      <c r="J13" s="22">
        <v>6</v>
      </c>
      <c r="K13" s="22">
        <v>7</v>
      </c>
      <c r="L13" s="22">
        <v>12</v>
      </c>
      <c r="M13" s="22">
        <v>3</v>
      </c>
      <c r="N13" s="22">
        <v>0</v>
      </c>
      <c r="O13" s="22">
        <v>0</v>
      </c>
      <c r="P13" s="8">
        <f t="shared" si="0"/>
        <v>41</v>
      </c>
      <c r="Q13" s="8">
        <f t="shared" si="1"/>
        <v>191</v>
      </c>
      <c r="R13" s="8">
        <f t="shared" si="2"/>
        <v>58.2</v>
      </c>
    </row>
    <row r="14" spans="1:18" ht="15.75" x14ac:dyDescent="0.25">
      <c r="A14" s="8"/>
      <c r="B14" s="8"/>
      <c r="C14" s="8" t="s">
        <v>259</v>
      </c>
      <c r="D14" s="8">
        <v>41</v>
      </c>
      <c r="E14" s="8">
        <v>41</v>
      </c>
      <c r="F14" s="10">
        <v>1</v>
      </c>
      <c r="G14" s="8">
        <f>SUM(G8:G13)</f>
        <v>29</v>
      </c>
      <c r="H14" s="8">
        <f t="shared" ref="H14:Q14" si="3">SUM(H8:H13)</f>
        <v>26</v>
      </c>
      <c r="I14" s="8">
        <f t="shared" si="3"/>
        <v>30</v>
      </c>
      <c r="J14" s="8">
        <f t="shared" si="3"/>
        <v>40</v>
      </c>
      <c r="K14" s="8">
        <f t="shared" si="3"/>
        <v>29</v>
      </c>
      <c r="L14" s="8">
        <f t="shared" si="3"/>
        <v>34</v>
      </c>
      <c r="M14" s="8">
        <f t="shared" si="3"/>
        <v>13</v>
      </c>
      <c r="N14" s="8">
        <f t="shared" si="3"/>
        <v>4</v>
      </c>
      <c r="O14" s="8">
        <f t="shared" si="3"/>
        <v>0</v>
      </c>
      <c r="P14" s="8">
        <f t="shared" si="3"/>
        <v>205</v>
      </c>
      <c r="Q14" s="8">
        <f t="shared" si="3"/>
        <v>1042</v>
      </c>
      <c r="R14" s="8">
        <f>ROUND(Q14*100/48/D14,1)</f>
        <v>52.9</v>
      </c>
    </row>
    <row r="15" spans="1:18" ht="15.75" x14ac:dyDescent="0.25">
      <c r="A15" s="8">
        <v>6</v>
      </c>
      <c r="B15" s="8" t="s">
        <v>269</v>
      </c>
      <c r="C15" s="15" t="s">
        <v>293</v>
      </c>
      <c r="D15" s="8">
        <v>41</v>
      </c>
      <c r="E15" s="8">
        <v>41</v>
      </c>
      <c r="F15" s="10">
        <v>1</v>
      </c>
      <c r="G15" s="8">
        <v>6</v>
      </c>
      <c r="H15" s="8">
        <v>4</v>
      </c>
      <c r="I15" s="8">
        <v>5</v>
      </c>
      <c r="J15" s="8">
        <v>0</v>
      </c>
      <c r="K15" s="8">
        <v>7</v>
      </c>
      <c r="L15" s="8">
        <v>11</v>
      </c>
      <c r="M15" s="8">
        <v>8</v>
      </c>
      <c r="N15" s="8">
        <v>0</v>
      </c>
      <c r="O15" s="8">
        <v>0</v>
      </c>
      <c r="P15" s="8">
        <f>SUM(G15:O15)</f>
        <v>41</v>
      </c>
      <c r="Q15" s="8">
        <f>G15*8+H15*7+I15*6+J15*5+K15*4+L15*3+M15*2+N15*1+O15*0</f>
        <v>183</v>
      </c>
      <c r="R15" s="8">
        <f>ROUND(Q15*12.5/D15,1)</f>
        <v>55.8</v>
      </c>
    </row>
    <row r="16" spans="1:18" ht="18.75" x14ac:dyDescent="0.3">
      <c r="A16" s="33" t="s">
        <v>247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21" ht="18.75" x14ac:dyDescent="0.3">
      <c r="A17" s="33" t="s">
        <v>286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21" ht="18.75" x14ac:dyDescent="0.3">
      <c r="A18" s="6"/>
      <c r="B18" s="6"/>
      <c r="D18" s="6"/>
      <c r="E18" s="7" t="s">
        <v>270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21" ht="18.75" x14ac:dyDescent="0.3">
      <c r="A19" s="7" t="s">
        <v>249</v>
      </c>
      <c r="B19" s="7"/>
      <c r="D19" s="7" t="s">
        <v>250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U19" s="12"/>
    </row>
    <row r="20" spans="1:21" ht="18.75" x14ac:dyDescent="0.3">
      <c r="A20" s="33" t="s">
        <v>251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2" spans="1:21" ht="15.75" x14ac:dyDescent="0.25">
      <c r="A22" s="8" t="s">
        <v>252</v>
      </c>
      <c r="B22" s="8" t="s">
        <v>253</v>
      </c>
      <c r="C22" s="8" t="s">
        <v>254</v>
      </c>
      <c r="D22" s="8" t="s">
        <v>255</v>
      </c>
      <c r="E22" s="8" t="s">
        <v>256</v>
      </c>
      <c r="F22" s="8" t="s">
        <v>257</v>
      </c>
      <c r="G22" s="8" t="s">
        <v>16</v>
      </c>
      <c r="H22" s="8" t="s">
        <v>19</v>
      </c>
      <c r="I22" s="8" t="s">
        <v>29</v>
      </c>
      <c r="J22" s="8" t="s">
        <v>39</v>
      </c>
      <c r="K22" s="8" t="s">
        <v>52</v>
      </c>
      <c r="L22" s="8" t="s">
        <v>59</v>
      </c>
      <c r="M22" s="8" t="s">
        <v>103</v>
      </c>
      <c r="N22" s="8" t="s">
        <v>147</v>
      </c>
      <c r="O22" s="8" t="s">
        <v>258</v>
      </c>
      <c r="P22" s="8" t="s">
        <v>259</v>
      </c>
      <c r="Q22" s="8" t="s">
        <v>260</v>
      </c>
      <c r="R22" s="8" t="s">
        <v>261</v>
      </c>
    </row>
    <row r="23" spans="1:21" ht="15.75" x14ac:dyDescent="0.25">
      <c r="A23" s="8">
        <v>1</v>
      </c>
      <c r="B23" s="8" t="s">
        <v>262</v>
      </c>
      <c r="C23" s="8" t="s">
        <v>275</v>
      </c>
      <c r="D23" s="8">
        <v>41</v>
      </c>
      <c r="E23" s="8">
        <v>41</v>
      </c>
      <c r="F23" s="10">
        <v>1</v>
      </c>
      <c r="G23" s="8">
        <v>0</v>
      </c>
      <c r="H23" s="8">
        <v>5</v>
      </c>
      <c r="I23" s="8">
        <v>5</v>
      </c>
      <c r="J23" s="8">
        <v>6</v>
      </c>
      <c r="K23" s="8">
        <v>7</v>
      </c>
      <c r="L23" s="8">
        <v>11</v>
      </c>
      <c r="M23" s="8">
        <v>6</v>
      </c>
      <c r="N23" s="8">
        <v>1</v>
      </c>
      <c r="O23" s="8">
        <v>0</v>
      </c>
      <c r="P23" s="8">
        <f>SUM(G23:O23)</f>
        <v>41</v>
      </c>
      <c r="Q23" s="8">
        <f>G23*8+H23*7+I23*6+J23*5+K23*4+L23*3+M23*2+N23*1+O23*0</f>
        <v>169</v>
      </c>
      <c r="R23" s="8">
        <f t="shared" ref="R23:R28" si="4">ROUND(Q23*12.5/D23,1)</f>
        <v>51.5</v>
      </c>
    </row>
    <row r="24" spans="1:21" ht="15.75" x14ac:dyDescent="0.25">
      <c r="A24" s="8">
        <v>2</v>
      </c>
      <c r="B24" s="8" t="s">
        <v>263</v>
      </c>
      <c r="C24" s="9" t="s">
        <v>271</v>
      </c>
      <c r="D24" s="8">
        <v>41</v>
      </c>
      <c r="E24" s="8">
        <v>41</v>
      </c>
      <c r="F24" s="10">
        <v>1</v>
      </c>
      <c r="G24" s="8">
        <v>8</v>
      </c>
      <c r="H24" s="8">
        <v>12</v>
      </c>
      <c r="I24" s="8">
        <v>7</v>
      </c>
      <c r="J24" s="8">
        <v>9</v>
      </c>
      <c r="K24" s="8">
        <v>4</v>
      </c>
      <c r="L24" s="8">
        <v>1</v>
      </c>
      <c r="M24" s="8">
        <v>0</v>
      </c>
      <c r="N24" s="8">
        <v>0</v>
      </c>
      <c r="O24" s="8">
        <v>0</v>
      </c>
      <c r="P24" s="8">
        <f>SUM(G24:O24)</f>
        <v>41</v>
      </c>
      <c r="Q24" s="8">
        <f>G24*8+H24*7+I24*6+J24*5+K24*4+L24*3+M24*2+N24*1+O24*0</f>
        <v>254</v>
      </c>
      <c r="R24" s="8">
        <f t="shared" si="4"/>
        <v>77.400000000000006</v>
      </c>
    </row>
    <row r="25" spans="1:21" ht="15.75" x14ac:dyDescent="0.25">
      <c r="A25" s="35">
        <v>3</v>
      </c>
      <c r="B25" s="20" t="s">
        <v>287</v>
      </c>
      <c r="C25" s="20" t="s">
        <v>290</v>
      </c>
      <c r="D25" s="8">
        <v>33</v>
      </c>
      <c r="E25" s="8">
        <v>33</v>
      </c>
      <c r="F25" s="10">
        <v>1</v>
      </c>
      <c r="G25" s="8">
        <v>8</v>
      </c>
      <c r="H25" s="8">
        <v>6</v>
      </c>
      <c r="I25" s="8">
        <v>4</v>
      </c>
      <c r="J25" s="8">
        <v>9</v>
      </c>
      <c r="K25" s="8">
        <v>3</v>
      </c>
      <c r="L25" s="8">
        <v>3</v>
      </c>
      <c r="M25" s="8">
        <v>0</v>
      </c>
      <c r="N25" s="8">
        <v>0</v>
      </c>
      <c r="O25" s="8">
        <v>0</v>
      </c>
      <c r="P25" s="8">
        <f>SUM(G25:O25)</f>
        <v>33</v>
      </c>
      <c r="Q25" s="8">
        <f>G25*8+H25*7+I25*6+J25*5+K25*4+L25*3+M25*2+N25*1+O25*0</f>
        <v>196</v>
      </c>
      <c r="R25" s="8">
        <f t="shared" si="4"/>
        <v>74.2</v>
      </c>
    </row>
    <row r="26" spans="1:21" ht="15.75" x14ac:dyDescent="0.25">
      <c r="A26" s="36"/>
      <c r="B26" s="15" t="s">
        <v>288</v>
      </c>
      <c r="C26" s="15" t="s">
        <v>290</v>
      </c>
      <c r="D26" s="19">
        <v>8</v>
      </c>
      <c r="E26" s="8">
        <v>8</v>
      </c>
      <c r="F26" s="10">
        <v>1</v>
      </c>
      <c r="G26" s="8">
        <v>0</v>
      </c>
      <c r="H26" s="8">
        <v>0</v>
      </c>
      <c r="I26" s="8">
        <v>2</v>
      </c>
      <c r="J26" s="8">
        <v>3</v>
      </c>
      <c r="K26" s="8">
        <v>0</v>
      </c>
      <c r="L26" s="8">
        <v>0</v>
      </c>
      <c r="M26" s="8">
        <v>1</v>
      </c>
      <c r="N26" s="8">
        <v>2</v>
      </c>
      <c r="O26" s="8">
        <v>0</v>
      </c>
      <c r="P26" s="8">
        <f>SUM(G26:O26)</f>
        <v>8</v>
      </c>
      <c r="Q26" s="8">
        <f>G26*8+H26*7+I26*6+J26*5+K26*4+L26*3+M26*2+N26*1+O26*0</f>
        <v>31</v>
      </c>
      <c r="R26" s="8">
        <f t="shared" si="4"/>
        <v>48.4</v>
      </c>
    </row>
    <row r="27" spans="1:21" ht="15.75" x14ac:dyDescent="0.25">
      <c r="A27" s="8">
        <v>4</v>
      </c>
      <c r="B27" s="8" t="s">
        <v>265</v>
      </c>
      <c r="C27" s="15" t="s">
        <v>272</v>
      </c>
      <c r="D27" s="8">
        <v>41</v>
      </c>
      <c r="E27" s="8">
        <v>41</v>
      </c>
      <c r="F27" s="10">
        <v>1</v>
      </c>
      <c r="G27" s="8">
        <v>11</v>
      </c>
      <c r="H27" s="8">
        <v>5</v>
      </c>
      <c r="I27" s="8">
        <v>13</v>
      </c>
      <c r="J27" s="8">
        <v>6</v>
      </c>
      <c r="K27" s="8">
        <v>6</v>
      </c>
      <c r="L27" s="8">
        <v>0</v>
      </c>
      <c r="M27" s="8">
        <v>0</v>
      </c>
      <c r="N27" s="8">
        <v>0</v>
      </c>
      <c r="O27" s="8">
        <v>0</v>
      </c>
      <c r="P27" s="8">
        <f t="shared" ref="P27:P28" si="5">SUM(G27:O27)</f>
        <v>41</v>
      </c>
      <c r="Q27" s="8">
        <f t="shared" ref="Q27:Q28" si="6">G27*8+H27*7+I27*6+J27*5+K27*4+L27*3+M27*2+N27*1+O27*0</f>
        <v>255</v>
      </c>
      <c r="R27" s="8">
        <f t="shared" si="4"/>
        <v>77.7</v>
      </c>
    </row>
    <row r="28" spans="1:21" ht="15.75" x14ac:dyDescent="0.25">
      <c r="A28" s="8">
        <v>5</v>
      </c>
      <c r="B28" s="8" t="s">
        <v>267</v>
      </c>
      <c r="C28" s="8" t="s">
        <v>268</v>
      </c>
      <c r="D28" s="8">
        <v>41</v>
      </c>
      <c r="E28" s="8">
        <v>41</v>
      </c>
      <c r="F28" s="10">
        <v>1</v>
      </c>
      <c r="G28" s="8">
        <v>5</v>
      </c>
      <c r="H28" s="8">
        <v>5</v>
      </c>
      <c r="I28" s="8">
        <v>4</v>
      </c>
      <c r="J28" s="8">
        <v>15</v>
      </c>
      <c r="K28" s="8">
        <v>7</v>
      </c>
      <c r="L28" s="8">
        <v>5</v>
      </c>
      <c r="M28" s="8">
        <v>0</v>
      </c>
      <c r="N28" s="8">
        <v>0</v>
      </c>
      <c r="O28" s="8">
        <v>0</v>
      </c>
      <c r="P28" s="8">
        <f t="shared" si="5"/>
        <v>41</v>
      </c>
      <c r="Q28" s="8">
        <f t="shared" si="6"/>
        <v>217</v>
      </c>
      <c r="R28" s="8">
        <f t="shared" si="4"/>
        <v>66.2</v>
      </c>
    </row>
    <row r="29" spans="1:21" ht="15.75" x14ac:dyDescent="0.25">
      <c r="A29" s="8"/>
      <c r="B29" s="8"/>
      <c r="C29" s="8" t="s">
        <v>259</v>
      </c>
      <c r="D29" s="8">
        <v>41</v>
      </c>
      <c r="E29" s="8">
        <v>41</v>
      </c>
      <c r="F29" s="10">
        <v>1</v>
      </c>
      <c r="G29" s="8">
        <f t="shared" ref="G29:O29" si="7">SUM(G23:G28)</f>
        <v>32</v>
      </c>
      <c r="H29" s="8">
        <f t="shared" si="7"/>
        <v>33</v>
      </c>
      <c r="I29" s="8">
        <f t="shared" si="7"/>
        <v>35</v>
      </c>
      <c r="J29" s="8">
        <f t="shared" si="7"/>
        <v>48</v>
      </c>
      <c r="K29" s="8">
        <f t="shared" si="7"/>
        <v>27</v>
      </c>
      <c r="L29" s="8">
        <f t="shared" si="7"/>
        <v>20</v>
      </c>
      <c r="M29" s="8">
        <f t="shared" si="7"/>
        <v>7</v>
      </c>
      <c r="N29" s="8">
        <f t="shared" si="7"/>
        <v>3</v>
      </c>
      <c r="O29" s="8">
        <f t="shared" si="7"/>
        <v>0</v>
      </c>
      <c r="P29" s="8">
        <f>SUM(P23:P28)</f>
        <v>205</v>
      </c>
      <c r="Q29" s="8">
        <f>SUM(Q23:Q28)</f>
        <v>1122</v>
      </c>
      <c r="R29" s="8">
        <f>ROUND(Q29*100/48/D29,1)</f>
        <v>57</v>
      </c>
    </row>
    <row r="30" spans="1:21" ht="15.75" x14ac:dyDescent="0.25">
      <c r="A30" s="8">
        <v>6</v>
      </c>
      <c r="B30" s="8" t="s">
        <v>269</v>
      </c>
      <c r="C30" s="15" t="s">
        <v>293</v>
      </c>
      <c r="D30" s="8">
        <v>41</v>
      </c>
      <c r="E30" s="8">
        <v>41</v>
      </c>
      <c r="F30" s="10">
        <v>1</v>
      </c>
      <c r="G30" s="8">
        <v>7</v>
      </c>
      <c r="H30" s="8">
        <v>3</v>
      </c>
      <c r="I30" s="8">
        <v>6</v>
      </c>
      <c r="J30" s="8">
        <v>4</v>
      </c>
      <c r="K30" s="8">
        <v>7</v>
      </c>
      <c r="L30" s="8">
        <v>10</v>
      </c>
      <c r="M30" s="8">
        <v>3</v>
      </c>
      <c r="N30" s="8">
        <v>1</v>
      </c>
      <c r="O30" s="8">
        <v>0</v>
      </c>
      <c r="P30" s="8">
        <f>SUM(G30:O30)</f>
        <v>41</v>
      </c>
      <c r="Q30" s="8">
        <f>G30*8+H30*7+I30*6+J30*5+K30*4+L30*3+M30*2+N30*1+O30*0</f>
        <v>198</v>
      </c>
      <c r="R30" s="8">
        <f>ROUND(Q30*12.5/D30,1)</f>
        <v>60.4</v>
      </c>
    </row>
    <row r="31" spans="1:21" ht="18.75" x14ac:dyDescent="0.3">
      <c r="A31" s="33" t="s">
        <v>247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1:21" ht="18.75" x14ac:dyDescent="0.3">
      <c r="A32" s="33" t="s">
        <v>286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18" ht="18.75" x14ac:dyDescent="0.3">
      <c r="A33" s="6"/>
      <c r="B33" s="6"/>
      <c r="D33" s="6"/>
      <c r="E33" s="7" t="s">
        <v>274</v>
      </c>
      <c r="F33" s="6"/>
      <c r="P33" s="6"/>
      <c r="Q33" s="6"/>
      <c r="R33" s="6"/>
    </row>
    <row r="34" spans="1:18" ht="18.75" x14ac:dyDescent="0.3">
      <c r="A34" s="33" t="s">
        <v>249</v>
      </c>
      <c r="B34" s="33"/>
      <c r="C34" s="33"/>
      <c r="D34" s="7" t="s">
        <v>250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8.75" x14ac:dyDescent="0.3">
      <c r="A35" s="33" t="s">
        <v>251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</row>
    <row r="37" spans="1:18" ht="15.75" x14ac:dyDescent="0.25">
      <c r="A37" s="8" t="s">
        <v>252</v>
      </c>
      <c r="B37" s="8" t="s">
        <v>253</v>
      </c>
      <c r="C37" s="8" t="s">
        <v>254</v>
      </c>
      <c r="D37" s="8" t="s">
        <v>255</v>
      </c>
      <c r="E37" s="8" t="s">
        <v>256</v>
      </c>
      <c r="F37" s="8" t="s">
        <v>257</v>
      </c>
      <c r="G37" s="8" t="s">
        <v>16</v>
      </c>
      <c r="H37" s="8" t="s">
        <v>19</v>
      </c>
      <c r="I37" s="8" t="s">
        <v>29</v>
      </c>
      <c r="J37" s="8" t="s">
        <v>39</v>
      </c>
      <c r="K37" s="8" t="s">
        <v>52</v>
      </c>
      <c r="L37" s="8" t="s">
        <v>59</v>
      </c>
      <c r="M37" s="8" t="s">
        <v>103</v>
      </c>
      <c r="N37" s="8" t="s">
        <v>147</v>
      </c>
      <c r="O37" s="8" t="s">
        <v>258</v>
      </c>
      <c r="P37" s="8" t="s">
        <v>259</v>
      </c>
      <c r="Q37" s="8" t="s">
        <v>260</v>
      </c>
      <c r="R37" s="8" t="s">
        <v>261</v>
      </c>
    </row>
    <row r="38" spans="1:18" ht="15.75" x14ac:dyDescent="0.25">
      <c r="A38" s="8">
        <v>1</v>
      </c>
      <c r="B38" s="8" t="s">
        <v>262</v>
      </c>
      <c r="C38" s="8" t="s">
        <v>289</v>
      </c>
      <c r="D38" s="8">
        <v>40</v>
      </c>
      <c r="E38" s="8">
        <v>40</v>
      </c>
      <c r="F38" s="10">
        <v>1</v>
      </c>
      <c r="G38" s="8">
        <v>2</v>
      </c>
      <c r="H38" s="8">
        <v>3</v>
      </c>
      <c r="I38" s="8">
        <v>4</v>
      </c>
      <c r="J38" s="8">
        <v>9</v>
      </c>
      <c r="K38" s="8">
        <v>7</v>
      </c>
      <c r="L38" s="8">
        <v>10</v>
      </c>
      <c r="M38" s="8">
        <v>5</v>
      </c>
      <c r="N38" s="8">
        <v>0</v>
      </c>
      <c r="O38" s="8">
        <v>0</v>
      </c>
      <c r="P38" s="8">
        <f t="shared" ref="P38:P43" si="8">SUM(G38:O38)</f>
        <v>40</v>
      </c>
      <c r="Q38" s="8">
        <f t="shared" ref="Q38:Q44" si="9">G38*8+H38*7+I38*6+J38*5+K38*4+L38*3+M38*2+N38*1+O38*0</f>
        <v>174</v>
      </c>
      <c r="R38" s="8">
        <f t="shared" ref="R38:R43" si="10">ROUND(Q38*12.5/D38,1)</f>
        <v>54.4</v>
      </c>
    </row>
    <row r="39" spans="1:18" ht="15.75" x14ac:dyDescent="0.25">
      <c r="A39" s="8">
        <v>2</v>
      </c>
      <c r="B39" s="8" t="s">
        <v>263</v>
      </c>
      <c r="C39" s="9" t="s">
        <v>276</v>
      </c>
      <c r="D39" s="8">
        <v>40</v>
      </c>
      <c r="E39" s="8">
        <v>40</v>
      </c>
      <c r="F39" s="10">
        <v>1</v>
      </c>
      <c r="G39" s="8">
        <v>8</v>
      </c>
      <c r="H39" s="8">
        <v>8</v>
      </c>
      <c r="I39" s="8">
        <v>10</v>
      </c>
      <c r="J39" s="8">
        <v>8</v>
      </c>
      <c r="K39" s="8">
        <v>4</v>
      </c>
      <c r="L39" s="8">
        <v>2</v>
      </c>
      <c r="M39" s="8">
        <v>0</v>
      </c>
      <c r="N39" s="8">
        <v>0</v>
      </c>
      <c r="O39" s="8">
        <v>0</v>
      </c>
      <c r="P39" s="8">
        <f t="shared" si="8"/>
        <v>40</v>
      </c>
      <c r="Q39" s="8">
        <f t="shared" si="9"/>
        <v>242</v>
      </c>
      <c r="R39" s="8">
        <f t="shared" si="10"/>
        <v>75.599999999999994</v>
      </c>
    </row>
    <row r="40" spans="1:18" ht="15.75" x14ac:dyDescent="0.25">
      <c r="A40" s="35">
        <v>3</v>
      </c>
      <c r="B40" s="20" t="s">
        <v>287</v>
      </c>
      <c r="C40" s="8" t="s">
        <v>277</v>
      </c>
      <c r="D40" s="8">
        <v>33</v>
      </c>
      <c r="E40" s="8">
        <v>33</v>
      </c>
      <c r="F40" s="13">
        <v>1</v>
      </c>
      <c r="G40" s="8">
        <v>3</v>
      </c>
      <c r="H40" s="8">
        <v>8</v>
      </c>
      <c r="I40" s="8">
        <v>5</v>
      </c>
      <c r="J40" s="8">
        <v>4</v>
      </c>
      <c r="K40" s="8">
        <v>7</v>
      </c>
      <c r="L40" s="8">
        <v>5</v>
      </c>
      <c r="M40" s="8">
        <v>1</v>
      </c>
      <c r="N40" s="8">
        <v>0</v>
      </c>
      <c r="O40" s="8">
        <v>0</v>
      </c>
      <c r="P40" s="8">
        <f t="shared" si="8"/>
        <v>33</v>
      </c>
      <c r="Q40" s="8">
        <f t="shared" si="9"/>
        <v>175</v>
      </c>
      <c r="R40" s="8">
        <f t="shared" si="10"/>
        <v>66.3</v>
      </c>
    </row>
    <row r="41" spans="1:18" ht="15.75" x14ac:dyDescent="0.25">
      <c r="A41" s="36"/>
      <c r="B41" s="15" t="s">
        <v>288</v>
      </c>
      <c r="C41" s="8" t="s">
        <v>277</v>
      </c>
      <c r="D41" s="8">
        <v>7</v>
      </c>
      <c r="E41" s="8">
        <v>7</v>
      </c>
      <c r="F41" s="13">
        <v>1</v>
      </c>
      <c r="G41" s="8">
        <v>0</v>
      </c>
      <c r="H41" s="8">
        <v>0</v>
      </c>
      <c r="I41" s="8">
        <v>1</v>
      </c>
      <c r="J41" s="8">
        <v>0</v>
      </c>
      <c r="K41" s="8">
        <v>3</v>
      </c>
      <c r="L41" s="8">
        <v>1</v>
      </c>
      <c r="M41" s="8">
        <v>2</v>
      </c>
      <c r="N41" s="8">
        <v>0</v>
      </c>
      <c r="O41" s="8">
        <v>0</v>
      </c>
      <c r="P41" s="8">
        <f t="shared" ref="P41" si="11">SUM(G41:O41)</f>
        <v>7</v>
      </c>
      <c r="Q41" s="8">
        <f t="shared" si="9"/>
        <v>25</v>
      </c>
      <c r="R41" s="8">
        <f t="shared" si="10"/>
        <v>44.6</v>
      </c>
    </row>
    <row r="42" spans="1:18" ht="15.75" x14ac:dyDescent="0.25">
      <c r="A42" s="8">
        <v>4</v>
      </c>
      <c r="B42" s="8" t="s">
        <v>265</v>
      </c>
      <c r="C42" s="8" t="s">
        <v>272</v>
      </c>
      <c r="D42" s="8">
        <v>40</v>
      </c>
      <c r="E42" s="8">
        <v>40</v>
      </c>
      <c r="F42" s="13">
        <v>1</v>
      </c>
      <c r="G42" s="8">
        <v>2</v>
      </c>
      <c r="H42" s="8">
        <v>4</v>
      </c>
      <c r="I42" s="8">
        <v>7</v>
      </c>
      <c r="J42" s="8">
        <v>16</v>
      </c>
      <c r="K42" s="8">
        <v>9</v>
      </c>
      <c r="L42" s="8">
        <v>2</v>
      </c>
      <c r="M42" s="8">
        <v>0</v>
      </c>
      <c r="N42" s="8">
        <v>0</v>
      </c>
      <c r="O42" s="8">
        <v>0</v>
      </c>
      <c r="P42" s="8">
        <f t="shared" si="8"/>
        <v>40</v>
      </c>
      <c r="Q42" s="8">
        <f t="shared" si="9"/>
        <v>208</v>
      </c>
      <c r="R42" s="8">
        <f t="shared" si="10"/>
        <v>65</v>
      </c>
    </row>
    <row r="43" spans="1:18" ht="15.75" x14ac:dyDescent="0.25">
      <c r="A43" s="8">
        <v>5</v>
      </c>
      <c r="B43" s="8" t="s">
        <v>267</v>
      </c>
      <c r="C43" s="8" t="s">
        <v>278</v>
      </c>
      <c r="D43" s="8">
        <v>40</v>
      </c>
      <c r="E43" s="8">
        <v>40</v>
      </c>
      <c r="F43" s="10">
        <v>1</v>
      </c>
      <c r="G43" s="8">
        <v>1</v>
      </c>
      <c r="H43" s="8">
        <v>4</v>
      </c>
      <c r="I43" s="8">
        <v>6</v>
      </c>
      <c r="J43" s="8">
        <v>12</v>
      </c>
      <c r="K43" s="8">
        <v>12</v>
      </c>
      <c r="L43" s="8">
        <v>4</v>
      </c>
      <c r="M43" s="8">
        <v>1</v>
      </c>
      <c r="N43" s="8">
        <v>0</v>
      </c>
      <c r="O43" s="8">
        <v>0</v>
      </c>
      <c r="P43" s="8">
        <f t="shared" si="8"/>
        <v>40</v>
      </c>
      <c r="Q43" s="8">
        <f t="shared" si="9"/>
        <v>194</v>
      </c>
      <c r="R43" s="8">
        <f t="shared" si="10"/>
        <v>60.6</v>
      </c>
    </row>
    <row r="44" spans="1:18" ht="15.75" x14ac:dyDescent="0.25">
      <c r="A44" s="8"/>
      <c r="B44" s="8"/>
      <c r="C44" s="8" t="s">
        <v>259</v>
      </c>
      <c r="D44" s="8">
        <v>40</v>
      </c>
      <c r="E44" s="8">
        <v>40</v>
      </c>
      <c r="F44" s="13">
        <v>1</v>
      </c>
      <c r="G44" s="8">
        <f>SUM(G38:G43)</f>
        <v>16</v>
      </c>
      <c r="H44" s="8">
        <f t="shared" ref="H44:O44" si="12">SUM(H38:H43)</f>
        <v>27</v>
      </c>
      <c r="I44" s="8">
        <f t="shared" si="12"/>
        <v>33</v>
      </c>
      <c r="J44" s="8">
        <f t="shared" si="12"/>
        <v>49</v>
      </c>
      <c r="K44" s="8">
        <f t="shared" si="12"/>
        <v>42</v>
      </c>
      <c r="L44" s="8">
        <f t="shared" si="12"/>
        <v>24</v>
      </c>
      <c r="M44" s="8">
        <f t="shared" si="12"/>
        <v>9</v>
      </c>
      <c r="N44" s="8">
        <f t="shared" si="12"/>
        <v>0</v>
      </c>
      <c r="O44" s="8">
        <f t="shared" si="12"/>
        <v>0</v>
      </c>
      <c r="P44" s="8">
        <f>SUM(P38:P43)</f>
        <v>200</v>
      </c>
      <c r="Q44" s="8">
        <f t="shared" si="9"/>
        <v>1018</v>
      </c>
      <c r="R44" s="8">
        <f>ROUND(Q44*100/48/D44,1)</f>
        <v>53</v>
      </c>
    </row>
    <row r="45" spans="1:18" ht="15.75" x14ac:dyDescent="0.25">
      <c r="A45" s="8">
        <v>6</v>
      </c>
      <c r="B45" s="8" t="s">
        <v>269</v>
      </c>
      <c r="C45" s="15" t="s">
        <v>293</v>
      </c>
      <c r="D45" s="8">
        <v>40</v>
      </c>
      <c r="E45" s="8">
        <v>40</v>
      </c>
      <c r="F45" s="10">
        <v>1</v>
      </c>
      <c r="G45" s="8">
        <v>3</v>
      </c>
      <c r="H45" s="8">
        <v>2</v>
      </c>
      <c r="I45" s="8">
        <v>8</v>
      </c>
      <c r="J45" s="8">
        <v>4</v>
      </c>
      <c r="K45" s="8">
        <v>8</v>
      </c>
      <c r="L45" s="8">
        <v>8</v>
      </c>
      <c r="M45" s="8">
        <v>6</v>
      </c>
      <c r="N45" s="8">
        <v>1</v>
      </c>
      <c r="O45" s="8">
        <v>0</v>
      </c>
      <c r="P45" s="8">
        <f>SUM(G45:O45)</f>
        <v>40</v>
      </c>
      <c r="Q45" s="8">
        <f>G45*8+H45*7+I45*6+J45*5+K45*4+L45*3+M45*2+N45*1+O45*0</f>
        <v>175</v>
      </c>
      <c r="R45" s="8">
        <f>ROUND(Q45*12.5/D45,1)</f>
        <v>54.7</v>
      </c>
    </row>
    <row r="47" spans="1:18" ht="18.75" x14ac:dyDescent="0.3">
      <c r="A47" s="33" t="s">
        <v>247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8" ht="18.75" x14ac:dyDescent="0.3">
      <c r="A48" s="33" t="s">
        <v>286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49" spans="1:20" ht="18.75" x14ac:dyDescent="0.3">
      <c r="D49" s="33" t="s">
        <v>279</v>
      </c>
      <c r="E49" s="34"/>
      <c r="F49" s="34"/>
    </row>
    <row r="50" spans="1:20" ht="18.75" x14ac:dyDescent="0.3">
      <c r="A50" s="33" t="s">
        <v>249</v>
      </c>
      <c r="B50" s="33"/>
      <c r="C50" s="33"/>
      <c r="D50" s="7" t="s">
        <v>250</v>
      </c>
    </row>
    <row r="51" spans="1:20" ht="18.75" x14ac:dyDescent="0.3">
      <c r="A51" s="33" t="s">
        <v>280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</row>
    <row r="53" spans="1:20" x14ac:dyDescent="0.25">
      <c r="A53" s="12" t="s">
        <v>252</v>
      </c>
      <c r="B53" s="12" t="s">
        <v>253</v>
      </c>
      <c r="C53" s="12" t="s">
        <v>254</v>
      </c>
      <c r="D53" s="12" t="s">
        <v>255</v>
      </c>
      <c r="E53" s="12" t="s">
        <v>256</v>
      </c>
      <c r="F53" s="12" t="s">
        <v>257</v>
      </c>
      <c r="G53" s="12" t="s">
        <v>16</v>
      </c>
      <c r="H53" s="12" t="s">
        <v>19</v>
      </c>
      <c r="I53" s="12" t="s">
        <v>29</v>
      </c>
      <c r="J53" s="12" t="s">
        <v>39</v>
      </c>
      <c r="K53" s="12" t="s">
        <v>52</v>
      </c>
      <c r="L53" s="12" t="s">
        <v>59</v>
      </c>
      <c r="M53" s="12" t="s">
        <v>103</v>
      </c>
      <c r="N53" s="12" t="s">
        <v>147</v>
      </c>
      <c r="O53" s="12" t="s">
        <v>258</v>
      </c>
      <c r="P53" s="12" t="s">
        <v>259</v>
      </c>
      <c r="Q53" s="12" t="s">
        <v>260</v>
      </c>
      <c r="R53" s="12" t="s">
        <v>261</v>
      </c>
    </row>
    <row r="54" spans="1:20" x14ac:dyDescent="0.25">
      <c r="A54" s="12">
        <v>1</v>
      </c>
      <c r="B54" s="12" t="s">
        <v>262</v>
      </c>
      <c r="C54" s="12" t="s">
        <v>281</v>
      </c>
      <c r="D54" s="12">
        <f t="shared" ref="D54:E57" si="13">D38+D23+D8</f>
        <v>122</v>
      </c>
      <c r="E54" s="12">
        <f t="shared" si="13"/>
        <v>122</v>
      </c>
      <c r="F54" s="13">
        <v>1</v>
      </c>
      <c r="G54" s="12">
        <f t="shared" ref="G54:P54" si="14">G38+G23+G8</f>
        <v>2</v>
      </c>
      <c r="H54" s="12">
        <f t="shared" si="14"/>
        <v>11</v>
      </c>
      <c r="I54" s="12">
        <f t="shared" si="14"/>
        <v>13</v>
      </c>
      <c r="J54" s="12">
        <f t="shared" si="14"/>
        <v>20</v>
      </c>
      <c r="K54" s="12">
        <f t="shared" si="14"/>
        <v>23</v>
      </c>
      <c r="L54" s="12">
        <f t="shared" si="14"/>
        <v>30</v>
      </c>
      <c r="M54" s="12">
        <f t="shared" si="14"/>
        <v>20</v>
      </c>
      <c r="N54" s="12">
        <f t="shared" si="14"/>
        <v>3</v>
      </c>
      <c r="O54" s="12">
        <f t="shared" si="14"/>
        <v>0</v>
      </c>
      <c r="P54" s="12">
        <f t="shared" si="14"/>
        <v>122</v>
      </c>
      <c r="Q54" s="12">
        <f t="shared" ref="Q54:Q60" si="15">G54*8+H54*7+I54*6+J54*5+K54*4+L54*3+M54*2+N54*1+O54*0</f>
        <v>496</v>
      </c>
      <c r="R54" s="12">
        <f t="shared" ref="R54:R62" si="16">ROUND(Q54*12.5/D54,1)</f>
        <v>50.8</v>
      </c>
      <c r="T54" s="18">
        <f>153+169+174</f>
        <v>496</v>
      </c>
    </row>
    <row r="55" spans="1:20" x14ac:dyDescent="0.25">
      <c r="A55" s="12">
        <v>2</v>
      </c>
      <c r="B55" s="12" t="s">
        <v>263</v>
      </c>
      <c r="C55" s="12" t="s">
        <v>281</v>
      </c>
      <c r="D55" s="12">
        <f t="shared" si="13"/>
        <v>122</v>
      </c>
      <c r="E55" s="12">
        <f t="shared" si="13"/>
        <v>122</v>
      </c>
      <c r="F55" s="13">
        <v>1</v>
      </c>
      <c r="G55" s="12">
        <f t="shared" ref="G55:P55" si="17">G39+G24+G9</f>
        <v>27</v>
      </c>
      <c r="H55" s="12">
        <f t="shared" si="17"/>
        <v>29</v>
      </c>
      <c r="I55" s="12">
        <f t="shared" si="17"/>
        <v>21</v>
      </c>
      <c r="J55" s="12">
        <f t="shared" si="17"/>
        <v>27</v>
      </c>
      <c r="K55" s="12">
        <f t="shared" si="17"/>
        <v>12</v>
      </c>
      <c r="L55" s="12">
        <f t="shared" si="17"/>
        <v>6</v>
      </c>
      <c r="M55" s="12">
        <f t="shared" si="17"/>
        <v>0</v>
      </c>
      <c r="N55" s="12">
        <f t="shared" si="17"/>
        <v>0</v>
      </c>
      <c r="O55" s="12">
        <f t="shared" si="17"/>
        <v>0</v>
      </c>
      <c r="P55" s="12">
        <f t="shared" si="17"/>
        <v>122</v>
      </c>
      <c r="Q55" s="12">
        <f t="shared" si="15"/>
        <v>746</v>
      </c>
      <c r="R55" s="12">
        <f t="shared" si="16"/>
        <v>76.400000000000006</v>
      </c>
      <c r="T55" s="18">
        <f>250+254+242</f>
        <v>746</v>
      </c>
    </row>
    <row r="56" spans="1:20" ht="15.75" x14ac:dyDescent="0.25">
      <c r="A56" s="39">
        <v>3</v>
      </c>
      <c r="B56" s="20" t="s">
        <v>287</v>
      </c>
      <c r="C56" s="12" t="s">
        <v>281</v>
      </c>
      <c r="D56" s="12">
        <f t="shared" si="13"/>
        <v>93</v>
      </c>
      <c r="E56" s="12">
        <f t="shared" si="13"/>
        <v>93</v>
      </c>
      <c r="F56" s="13">
        <v>1</v>
      </c>
      <c r="G56" s="12">
        <f t="shared" ref="G56:P56" si="18">G40+G25+G10</f>
        <v>17</v>
      </c>
      <c r="H56" s="12">
        <f t="shared" si="18"/>
        <v>17</v>
      </c>
      <c r="I56" s="12">
        <f t="shared" si="18"/>
        <v>12</v>
      </c>
      <c r="J56" s="12">
        <f t="shared" si="18"/>
        <v>23</v>
      </c>
      <c r="K56" s="12">
        <f t="shared" si="18"/>
        <v>12</v>
      </c>
      <c r="L56" s="12">
        <f t="shared" si="18"/>
        <v>10</v>
      </c>
      <c r="M56" s="12">
        <f t="shared" si="18"/>
        <v>1</v>
      </c>
      <c r="N56" s="12">
        <f t="shared" si="18"/>
        <v>1</v>
      </c>
      <c r="O56" s="12">
        <f t="shared" si="18"/>
        <v>0</v>
      </c>
      <c r="P56" s="12">
        <f t="shared" si="18"/>
        <v>93</v>
      </c>
      <c r="Q56" s="12">
        <f t="shared" si="15"/>
        <v>523</v>
      </c>
      <c r="R56" s="12">
        <f t="shared" si="16"/>
        <v>70.3</v>
      </c>
      <c r="T56" s="18">
        <f>152+196+175</f>
        <v>523</v>
      </c>
    </row>
    <row r="57" spans="1:20" ht="15.75" x14ac:dyDescent="0.25">
      <c r="A57" s="40"/>
      <c r="B57" s="15" t="s">
        <v>288</v>
      </c>
      <c r="C57" s="12" t="s">
        <v>281</v>
      </c>
      <c r="D57" s="12">
        <f t="shared" si="13"/>
        <v>29</v>
      </c>
      <c r="E57" s="12">
        <f t="shared" si="13"/>
        <v>29</v>
      </c>
      <c r="F57" s="13">
        <v>1</v>
      </c>
      <c r="G57" s="12">
        <f t="shared" ref="G57:P57" si="19">G41+G26+G11</f>
        <v>0</v>
      </c>
      <c r="H57" s="12">
        <f t="shared" si="19"/>
        <v>0</v>
      </c>
      <c r="I57" s="12">
        <f t="shared" si="19"/>
        <v>5</v>
      </c>
      <c r="J57" s="12">
        <f t="shared" si="19"/>
        <v>4</v>
      </c>
      <c r="K57" s="12">
        <f t="shared" si="19"/>
        <v>6</v>
      </c>
      <c r="L57" s="12">
        <f t="shared" si="19"/>
        <v>7</v>
      </c>
      <c r="M57" s="12">
        <f t="shared" si="19"/>
        <v>4</v>
      </c>
      <c r="N57" s="12">
        <f t="shared" si="19"/>
        <v>3</v>
      </c>
      <c r="O57" s="12">
        <f t="shared" si="19"/>
        <v>0</v>
      </c>
      <c r="P57" s="12">
        <f t="shared" si="19"/>
        <v>29</v>
      </c>
      <c r="Q57" s="12">
        <f t="shared" si="15"/>
        <v>106</v>
      </c>
      <c r="R57" s="12">
        <f t="shared" si="16"/>
        <v>45.7</v>
      </c>
      <c r="T57" s="18">
        <f>50+31+25</f>
        <v>106</v>
      </c>
    </row>
    <row r="58" spans="1:20" s="26" customFormat="1" ht="15.75" x14ac:dyDescent="0.25">
      <c r="A58" s="25"/>
      <c r="B58" s="28" t="s">
        <v>294</v>
      </c>
      <c r="C58" s="32" t="s">
        <v>281</v>
      </c>
      <c r="D58" s="28">
        <f>SUM(D56:D57)</f>
        <v>122</v>
      </c>
      <c r="E58" s="28">
        <f>SUM(E56:E57)</f>
        <v>122</v>
      </c>
      <c r="F58" s="29">
        <v>1</v>
      </c>
      <c r="G58" s="28">
        <f t="shared" ref="G58" si="20">SUM(G56:G57)</f>
        <v>17</v>
      </c>
      <c r="H58" s="28">
        <f t="shared" ref="H58" si="21">SUM(H56:H57)</f>
        <v>17</v>
      </c>
      <c r="I58" s="28">
        <f t="shared" ref="I58" si="22">SUM(I56:I57)</f>
        <v>17</v>
      </c>
      <c r="J58" s="28">
        <f t="shared" ref="J58" si="23">SUM(J56:J57)</f>
        <v>27</v>
      </c>
      <c r="K58" s="28">
        <f t="shared" ref="K58" si="24">SUM(K56:K57)</f>
        <v>18</v>
      </c>
      <c r="L58" s="28">
        <f t="shared" ref="L58" si="25">SUM(L56:L57)</f>
        <v>17</v>
      </c>
      <c r="M58" s="28">
        <f t="shared" ref="M58" si="26">SUM(M56:M57)</f>
        <v>5</v>
      </c>
      <c r="N58" s="28">
        <f t="shared" ref="N58" si="27">SUM(N56:N57)</f>
        <v>4</v>
      </c>
      <c r="O58" s="28">
        <f t="shared" ref="O58" si="28">SUM(O56:O57)</f>
        <v>0</v>
      </c>
      <c r="P58" s="28">
        <f t="shared" ref="P58" si="29">SUM(P56:P57)</f>
        <v>122</v>
      </c>
      <c r="Q58" s="28">
        <f t="shared" ref="Q58" si="30">SUM(Q56:Q57)</f>
        <v>629</v>
      </c>
      <c r="R58" s="28">
        <f t="shared" si="16"/>
        <v>64.400000000000006</v>
      </c>
    </row>
    <row r="59" spans="1:20" x14ac:dyDescent="0.25">
      <c r="A59" s="12">
        <v>4</v>
      </c>
      <c r="B59" s="12" t="s">
        <v>265</v>
      </c>
      <c r="C59" s="12" t="s">
        <v>281</v>
      </c>
      <c r="D59" s="12">
        <f t="shared" ref="D59:E62" si="31">D42+D27+D12</f>
        <v>122</v>
      </c>
      <c r="E59" s="12">
        <f t="shared" si="31"/>
        <v>122</v>
      </c>
      <c r="F59" s="13">
        <v>1</v>
      </c>
      <c r="G59" s="12">
        <f t="shared" ref="G59:P59" si="32">G42+G27+G12</f>
        <v>22</v>
      </c>
      <c r="H59" s="12">
        <f t="shared" si="32"/>
        <v>13</v>
      </c>
      <c r="I59" s="12">
        <f t="shared" si="32"/>
        <v>34</v>
      </c>
      <c r="J59" s="12">
        <f t="shared" si="32"/>
        <v>30</v>
      </c>
      <c r="K59" s="12">
        <f t="shared" si="32"/>
        <v>19</v>
      </c>
      <c r="L59" s="12">
        <f t="shared" si="32"/>
        <v>4</v>
      </c>
      <c r="M59" s="12">
        <f t="shared" si="32"/>
        <v>0</v>
      </c>
      <c r="N59" s="12">
        <f t="shared" si="32"/>
        <v>0</v>
      </c>
      <c r="O59" s="12">
        <f t="shared" si="32"/>
        <v>0</v>
      </c>
      <c r="P59" s="12">
        <f t="shared" si="32"/>
        <v>122</v>
      </c>
      <c r="Q59" s="12">
        <f t="shared" si="15"/>
        <v>709</v>
      </c>
      <c r="R59" s="12">
        <f t="shared" si="16"/>
        <v>72.599999999999994</v>
      </c>
      <c r="T59" s="18">
        <f>246+255+208</f>
        <v>709</v>
      </c>
    </row>
    <row r="60" spans="1:20" x14ac:dyDescent="0.25">
      <c r="A60" s="12">
        <v>5</v>
      </c>
      <c r="B60" s="12" t="s">
        <v>267</v>
      </c>
      <c r="C60" s="12" t="s">
        <v>281</v>
      </c>
      <c r="D60" s="12">
        <f t="shared" si="31"/>
        <v>122</v>
      </c>
      <c r="E60" s="12">
        <f t="shared" si="31"/>
        <v>122</v>
      </c>
      <c r="F60" s="13">
        <v>1</v>
      </c>
      <c r="G60" s="12">
        <f t="shared" ref="G60:P60" si="33">G43+G28+G13</f>
        <v>9</v>
      </c>
      <c r="H60" s="12">
        <f t="shared" si="33"/>
        <v>16</v>
      </c>
      <c r="I60" s="12">
        <f t="shared" si="33"/>
        <v>13</v>
      </c>
      <c r="J60" s="12">
        <f t="shared" si="33"/>
        <v>33</v>
      </c>
      <c r="K60" s="12">
        <f t="shared" si="33"/>
        <v>26</v>
      </c>
      <c r="L60" s="12">
        <f t="shared" si="33"/>
        <v>21</v>
      </c>
      <c r="M60" s="12">
        <f t="shared" si="33"/>
        <v>4</v>
      </c>
      <c r="N60" s="12">
        <f t="shared" si="33"/>
        <v>0</v>
      </c>
      <c r="O60" s="12">
        <f t="shared" si="33"/>
        <v>0</v>
      </c>
      <c r="P60" s="12">
        <f t="shared" si="33"/>
        <v>122</v>
      </c>
      <c r="Q60" s="12">
        <f t="shared" si="15"/>
        <v>602</v>
      </c>
      <c r="R60" s="12">
        <f t="shared" si="16"/>
        <v>61.7</v>
      </c>
      <c r="T60" s="18">
        <f>191+217+194</f>
        <v>602</v>
      </c>
    </row>
    <row r="61" spans="1:20" ht="15.75" x14ac:dyDescent="0.25">
      <c r="A61" s="14"/>
      <c r="B61" s="14"/>
      <c r="C61" s="12" t="s">
        <v>259</v>
      </c>
      <c r="D61" s="12">
        <f t="shared" si="31"/>
        <v>122</v>
      </c>
      <c r="E61" s="12">
        <f t="shared" si="31"/>
        <v>122</v>
      </c>
      <c r="F61" s="13">
        <v>1</v>
      </c>
      <c r="G61" s="12">
        <f>SUM(G54:G60)-G58</f>
        <v>77</v>
      </c>
      <c r="H61" s="12">
        <f t="shared" ref="H61:Q61" si="34">SUM(H54:H60)-H58</f>
        <v>86</v>
      </c>
      <c r="I61" s="12">
        <f t="shared" si="34"/>
        <v>98</v>
      </c>
      <c r="J61" s="12">
        <f t="shared" si="34"/>
        <v>137</v>
      </c>
      <c r="K61" s="12">
        <f t="shared" si="34"/>
        <v>98</v>
      </c>
      <c r="L61" s="12">
        <f t="shared" si="34"/>
        <v>78</v>
      </c>
      <c r="M61" s="12">
        <f t="shared" si="34"/>
        <v>29</v>
      </c>
      <c r="N61" s="12">
        <f t="shared" si="34"/>
        <v>7</v>
      </c>
      <c r="O61" s="12">
        <f t="shared" si="34"/>
        <v>0</v>
      </c>
      <c r="P61" s="12">
        <f t="shared" si="34"/>
        <v>610</v>
      </c>
      <c r="Q61" s="12">
        <f t="shared" si="34"/>
        <v>3182</v>
      </c>
      <c r="R61" s="8">
        <f>ROUND(Q61*100/48/D61,1)</f>
        <v>54.3</v>
      </c>
    </row>
    <row r="62" spans="1:20" x14ac:dyDescent="0.25">
      <c r="A62" s="12">
        <v>6</v>
      </c>
      <c r="B62" s="12" t="s">
        <v>269</v>
      </c>
      <c r="C62" s="12" t="s">
        <v>281</v>
      </c>
      <c r="D62" s="12">
        <f t="shared" si="31"/>
        <v>122</v>
      </c>
      <c r="E62" s="12">
        <f t="shared" si="31"/>
        <v>122</v>
      </c>
      <c r="F62" s="13">
        <v>1</v>
      </c>
      <c r="G62" s="12">
        <f t="shared" ref="G62:P62" si="35">G45+G30+G15</f>
        <v>16</v>
      </c>
      <c r="H62" s="12">
        <f t="shared" si="35"/>
        <v>9</v>
      </c>
      <c r="I62" s="12">
        <f t="shared" si="35"/>
        <v>19</v>
      </c>
      <c r="J62" s="12">
        <f t="shared" si="35"/>
        <v>8</v>
      </c>
      <c r="K62" s="12">
        <f t="shared" si="35"/>
        <v>22</v>
      </c>
      <c r="L62" s="12">
        <f t="shared" si="35"/>
        <v>29</v>
      </c>
      <c r="M62" s="12">
        <f t="shared" si="35"/>
        <v>17</v>
      </c>
      <c r="N62" s="12">
        <f t="shared" si="35"/>
        <v>2</v>
      </c>
      <c r="O62" s="12">
        <f t="shared" si="35"/>
        <v>0</v>
      </c>
      <c r="P62" s="12">
        <f t="shared" si="35"/>
        <v>122</v>
      </c>
      <c r="Q62" s="12">
        <f>G62*8+H62*7+I62*6+J62*5+K62*4+L62*3+M62*2+N62*1+O62*0</f>
        <v>556</v>
      </c>
      <c r="R62" s="12">
        <f t="shared" si="16"/>
        <v>57</v>
      </c>
      <c r="T62" s="18">
        <f>183+198+175</f>
        <v>556</v>
      </c>
    </row>
    <row r="63" spans="1:20" ht="18.75" x14ac:dyDescent="0.3">
      <c r="A63" s="33" t="s">
        <v>247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  <row r="64" spans="1:20" ht="18.75" x14ac:dyDescent="0.3">
      <c r="A64" s="33" t="s">
        <v>286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1:20" ht="18.75" x14ac:dyDescent="0.3">
      <c r="D65" s="33" t="s">
        <v>279</v>
      </c>
      <c r="E65" s="34"/>
      <c r="F65" s="34"/>
    </row>
    <row r="66" spans="1:20" ht="18.75" x14ac:dyDescent="0.3">
      <c r="A66" s="33" t="s">
        <v>249</v>
      </c>
      <c r="B66" s="33"/>
      <c r="C66" s="33"/>
      <c r="D66" s="7" t="s">
        <v>250</v>
      </c>
    </row>
    <row r="67" spans="1:20" ht="18.75" x14ac:dyDescent="0.3">
      <c r="A67" s="33" t="s">
        <v>251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</row>
    <row r="69" spans="1:20" ht="15.75" x14ac:dyDescent="0.25">
      <c r="A69" s="15" t="s">
        <v>252</v>
      </c>
      <c r="B69" s="15" t="s">
        <v>253</v>
      </c>
      <c r="C69" s="15" t="s">
        <v>254</v>
      </c>
      <c r="D69" s="15" t="s">
        <v>255</v>
      </c>
      <c r="E69" s="15" t="s">
        <v>256</v>
      </c>
      <c r="F69" s="15" t="s">
        <v>257</v>
      </c>
      <c r="G69" s="15" t="s">
        <v>16</v>
      </c>
      <c r="H69" s="15" t="s">
        <v>19</v>
      </c>
      <c r="I69" s="15" t="s">
        <v>29</v>
      </c>
      <c r="J69" s="15" t="s">
        <v>39</v>
      </c>
      <c r="K69" s="15" t="s">
        <v>52</v>
      </c>
      <c r="L69" s="15" t="s">
        <v>59</v>
      </c>
      <c r="M69" s="15" t="s">
        <v>103</v>
      </c>
      <c r="N69" s="15" t="s">
        <v>147</v>
      </c>
      <c r="O69" s="15" t="s">
        <v>258</v>
      </c>
      <c r="P69" s="15" t="s">
        <v>259</v>
      </c>
      <c r="Q69" s="15" t="s">
        <v>260</v>
      </c>
      <c r="R69" s="15" t="s">
        <v>261</v>
      </c>
    </row>
    <row r="70" spans="1:20" ht="15.75" x14ac:dyDescent="0.25">
      <c r="A70" s="15">
        <v>1</v>
      </c>
      <c r="B70" s="15" t="s">
        <v>262</v>
      </c>
      <c r="C70" s="8" t="s">
        <v>291</v>
      </c>
      <c r="D70" s="15">
        <f>D8+D23</f>
        <v>82</v>
      </c>
      <c r="E70" s="15">
        <f>E8+E23</f>
        <v>82</v>
      </c>
      <c r="F70" s="16">
        <v>1</v>
      </c>
      <c r="G70" s="15">
        <f t="shared" ref="G70:O70" si="36">G8+G23</f>
        <v>0</v>
      </c>
      <c r="H70" s="15">
        <f t="shared" si="36"/>
        <v>8</v>
      </c>
      <c r="I70" s="15">
        <f t="shared" si="36"/>
        <v>9</v>
      </c>
      <c r="J70" s="15">
        <f t="shared" si="36"/>
        <v>11</v>
      </c>
      <c r="K70" s="15">
        <f t="shared" si="36"/>
        <v>16</v>
      </c>
      <c r="L70" s="15">
        <f t="shared" si="36"/>
        <v>20</v>
      </c>
      <c r="M70" s="15">
        <f t="shared" si="36"/>
        <v>15</v>
      </c>
      <c r="N70" s="15">
        <f t="shared" si="36"/>
        <v>3</v>
      </c>
      <c r="O70" s="15">
        <f t="shared" si="36"/>
        <v>0</v>
      </c>
      <c r="P70" s="15">
        <f t="shared" ref="P70" si="37">SUM(G70:O70)</f>
        <v>82</v>
      </c>
      <c r="Q70" s="15">
        <f t="shared" ref="Q70:Q85" si="38">G70*8+H70*7+I70*6+J70*5+K70*4+L70*3+M70*2+N70*1+O70*0</f>
        <v>322</v>
      </c>
      <c r="R70" s="15">
        <f t="shared" ref="R70:R85" si="39">ROUND(Q70*12.5/D70,1)</f>
        <v>49.1</v>
      </c>
      <c r="T70" s="18">
        <f>153+169</f>
        <v>322</v>
      </c>
    </row>
    <row r="71" spans="1:20" ht="15.75" x14ac:dyDescent="0.25">
      <c r="A71" s="15">
        <v>2</v>
      </c>
      <c r="B71" s="15" t="s">
        <v>262</v>
      </c>
      <c r="C71" s="8" t="s">
        <v>289</v>
      </c>
      <c r="D71" s="15">
        <f>D38</f>
        <v>40</v>
      </c>
      <c r="E71" s="15">
        <f>E38</f>
        <v>40</v>
      </c>
      <c r="F71" s="16">
        <f>F23</f>
        <v>1</v>
      </c>
      <c r="G71" s="15">
        <f t="shared" ref="G71:O71" si="40">G38</f>
        <v>2</v>
      </c>
      <c r="H71" s="15">
        <f t="shared" si="40"/>
        <v>3</v>
      </c>
      <c r="I71" s="15">
        <f t="shared" si="40"/>
        <v>4</v>
      </c>
      <c r="J71" s="15">
        <f t="shared" si="40"/>
        <v>9</v>
      </c>
      <c r="K71" s="15">
        <f t="shared" si="40"/>
        <v>7</v>
      </c>
      <c r="L71" s="15">
        <f t="shared" si="40"/>
        <v>10</v>
      </c>
      <c r="M71" s="15">
        <f t="shared" si="40"/>
        <v>5</v>
      </c>
      <c r="N71" s="15">
        <f t="shared" si="40"/>
        <v>0</v>
      </c>
      <c r="O71" s="15">
        <f t="shared" si="40"/>
        <v>0</v>
      </c>
      <c r="P71" s="15">
        <f t="shared" ref="P71:P85" si="41">SUM(G71:O71)</f>
        <v>40</v>
      </c>
      <c r="Q71" s="15">
        <f t="shared" si="38"/>
        <v>174</v>
      </c>
      <c r="R71" s="15">
        <f t="shared" si="39"/>
        <v>54.4</v>
      </c>
      <c r="T71" s="18">
        <f>174</f>
        <v>174</v>
      </c>
    </row>
    <row r="72" spans="1:20" ht="15.75" x14ac:dyDescent="0.25">
      <c r="A72" s="15">
        <v>3</v>
      </c>
      <c r="B72" s="15" t="s">
        <v>263</v>
      </c>
      <c r="C72" s="15" t="s">
        <v>282</v>
      </c>
      <c r="D72" s="15">
        <f>D9</f>
        <v>41</v>
      </c>
      <c r="E72" s="15">
        <f>E9</f>
        <v>41</v>
      </c>
      <c r="F72" s="16">
        <v>1</v>
      </c>
      <c r="G72" s="15">
        <f t="shared" ref="G72:O72" si="42">G9</f>
        <v>11</v>
      </c>
      <c r="H72" s="15">
        <f t="shared" si="42"/>
        <v>9</v>
      </c>
      <c r="I72" s="15">
        <f t="shared" si="42"/>
        <v>4</v>
      </c>
      <c r="J72" s="15">
        <f t="shared" si="42"/>
        <v>10</v>
      </c>
      <c r="K72" s="15">
        <f t="shared" si="42"/>
        <v>4</v>
      </c>
      <c r="L72" s="15">
        <f t="shared" si="42"/>
        <v>3</v>
      </c>
      <c r="M72" s="15">
        <f t="shared" si="42"/>
        <v>0</v>
      </c>
      <c r="N72" s="15">
        <f t="shared" si="42"/>
        <v>0</v>
      </c>
      <c r="O72" s="15">
        <f t="shared" si="42"/>
        <v>0</v>
      </c>
      <c r="P72" s="15">
        <f t="shared" si="41"/>
        <v>41</v>
      </c>
      <c r="Q72" s="15">
        <f t="shared" si="38"/>
        <v>250</v>
      </c>
      <c r="R72" s="15">
        <f t="shared" si="39"/>
        <v>76.2</v>
      </c>
      <c r="T72" s="18">
        <v>250</v>
      </c>
    </row>
    <row r="73" spans="1:20" ht="15.75" x14ac:dyDescent="0.25">
      <c r="A73" s="15">
        <v>4</v>
      </c>
      <c r="B73" s="15" t="s">
        <v>263</v>
      </c>
      <c r="C73" s="15" t="s">
        <v>283</v>
      </c>
      <c r="D73" s="15">
        <f>D24</f>
        <v>41</v>
      </c>
      <c r="E73" s="15">
        <f>E24</f>
        <v>41</v>
      </c>
      <c r="F73" s="16">
        <v>1</v>
      </c>
      <c r="G73" s="15">
        <f t="shared" ref="G73:O73" si="43">G24</f>
        <v>8</v>
      </c>
      <c r="H73" s="15">
        <f t="shared" si="43"/>
        <v>12</v>
      </c>
      <c r="I73" s="15">
        <f t="shared" si="43"/>
        <v>7</v>
      </c>
      <c r="J73" s="15">
        <f t="shared" si="43"/>
        <v>9</v>
      </c>
      <c r="K73" s="15">
        <f t="shared" si="43"/>
        <v>4</v>
      </c>
      <c r="L73" s="15">
        <f t="shared" si="43"/>
        <v>1</v>
      </c>
      <c r="M73" s="15">
        <f t="shared" si="43"/>
        <v>0</v>
      </c>
      <c r="N73" s="15">
        <f t="shared" si="43"/>
        <v>0</v>
      </c>
      <c r="O73" s="15">
        <f t="shared" si="43"/>
        <v>0</v>
      </c>
      <c r="P73" s="15">
        <f t="shared" si="41"/>
        <v>41</v>
      </c>
      <c r="Q73" s="15">
        <f t="shared" si="38"/>
        <v>254</v>
      </c>
      <c r="R73" s="15">
        <f t="shared" si="39"/>
        <v>77.400000000000006</v>
      </c>
      <c r="T73" s="18">
        <v>254</v>
      </c>
    </row>
    <row r="74" spans="1:20" ht="15.75" x14ac:dyDescent="0.25">
      <c r="A74" s="15">
        <v>5</v>
      </c>
      <c r="B74" s="15" t="s">
        <v>263</v>
      </c>
      <c r="C74" s="15" t="s">
        <v>284</v>
      </c>
      <c r="D74" s="15">
        <f>D39</f>
        <v>40</v>
      </c>
      <c r="E74" s="15">
        <f>E39</f>
        <v>40</v>
      </c>
      <c r="F74" s="16">
        <v>1</v>
      </c>
      <c r="G74" s="15">
        <f t="shared" ref="G74:O74" si="44">G39</f>
        <v>8</v>
      </c>
      <c r="H74" s="15">
        <f t="shared" si="44"/>
        <v>8</v>
      </c>
      <c r="I74" s="15">
        <f t="shared" si="44"/>
        <v>10</v>
      </c>
      <c r="J74" s="15">
        <f t="shared" si="44"/>
        <v>8</v>
      </c>
      <c r="K74" s="15">
        <f t="shared" si="44"/>
        <v>4</v>
      </c>
      <c r="L74" s="15">
        <f t="shared" si="44"/>
        <v>2</v>
      </c>
      <c r="M74" s="15">
        <f t="shared" si="44"/>
        <v>0</v>
      </c>
      <c r="N74" s="15">
        <f t="shared" si="44"/>
        <v>0</v>
      </c>
      <c r="O74" s="15">
        <f t="shared" si="44"/>
        <v>0</v>
      </c>
      <c r="P74" s="15">
        <f t="shared" si="41"/>
        <v>40</v>
      </c>
      <c r="Q74" s="15">
        <f t="shared" si="38"/>
        <v>242</v>
      </c>
      <c r="R74" s="15">
        <f t="shared" si="39"/>
        <v>75.599999999999994</v>
      </c>
      <c r="T74" s="18">
        <v>242</v>
      </c>
    </row>
    <row r="75" spans="1:20" ht="15.75" x14ac:dyDescent="0.25">
      <c r="A75" s="37">
        <v>6</v>
      </c>
      <c r="B75" s="20" t="s">
        <v>287</v>
      </c>
      <c r="C75" s="15" t="s">
        <v>292</v>
      </c>
      <c r="D75" s="15">
        <f>D10+D25</f>
        <v>60</v>
      </c>
      <c r="E75" s="15">
        <f>E10+E25</f>
        <v>60</v>
      </c>
      <c r="F75" s="16">
        <v>1</v>
      </c>
      <c r="G75" s="15">
        <f t="shared" ref="G75:O75" si="45">G10+G25</f>
        <v>14</v>
      </c>
      <c r="H75" s="15">
        <f t="shared" si="45"/>
        <v>9</v>
      </c>
      <c r="I75" s="15">
        <f t="shared" si="45"/>
        <v>7</v>
      </c>
      <c r="J75" s="15">
        <f t="shared" si="45"/>
        <v>19</v>
      </c>
      <c r="K75" s="15">
        <f t="shared" si="45"/>
        <v>5</v>
      </c>
      <c r="L75" s="15">
        <f t="shared" si="45"/>
        <v>5</v>
      </c>
      <c r="M75" s="15">
        <f t="shared" si="45"/>
        <v>0</v>
      </c>
      <c r="N75" s="15">
        <f t="shared" si="45"/>
        <v>1</v>
      </c>
      <c r="O75" s="15">
        <f t="shared" si="45"/>
        <v>0</v>
      </c>
      <c r="P75" s="15">
        <f t="shared" si="41"/>
        <v>60</v>
      </c>
      <c r="Q75" s="15">
        <f t="shared" si="38"/>
        <v>348</v>
      </c>
      <c r="R75" s="15">
        <f t="shared" si="39"/>
        <v>72.5</v>
      </c>
      <c r="T75" s="18">
        <f>152+196</f>
        <v>348</v>
      </c>
    </row>
    <row r="76" spans="1:20" ht="15.75" x14ac:dyDescent="0.25">
      <c r="A76" s="38"/>
      <c r="B76" s="15" t="s">
        <v>288</v>
      </c>
      <c r="C76" s="15" t="s">
        <v>292</v>
      </c>
      <c r="D76" s="15">
        <f>D11+D26</f>
        <v>22</v>
      </c>
      <c r="E76" s="15">
        <f>E11+E26</f>
        <v>22</v>
      </c>
      <c r="F76" s="16">
        <v>1</v>
      </c>
      <c r="G76" s="15">
        <f t="shared" ref="G76:O76" si="46">G11+G26</f>
        <v>0</v>
      </c>
      <c r="H76" s="15">
        <f t="shared" si="46"/>
        <v>0</v>
      </c>
      <c r="I76" s="15">
        <f t="shared" si="46"/>
        <v>4</v>
      </c>
      <c r="J76" s="15">
        <f t="shared" si="46"/>
        <v>4</v>
      </c>
      <c r="K76" s="15">
        <f t="shared" si="46"/>
        <v>3</v>
      </c>
      <c r="L76" s="15">
        <f t="shared" si="46"/>
        <v>6</v>
      </c>
      <c r="M76" s="15">
        <f t="shared" si="46"/>
        <v>2</v>
      </c>
      <c r="N76" s="15">
        <f t="shared" si="46"/>
        <v>3</v>
      </c>
      <c r="O76" s="15">
        <f t="shared" si="46"/>
        <v>0</v>
      </c>
      <c r="P76" s="15">
        <f t="shared" si="41"/>
        <v>22</v>
      </c>
      <c r="Q76" s="15">
        <f t="shared" si="38"/>
        <v>81</v>
      </c>
      <c r="R76" s="15">
        <f t="shared" si="39"/>
        <v>46</v>
      </c>
      <c r="T76" s="18">
        <f>50+31</f>
        <v>81</v>
      </c>
    </row>
    <row r="77" spans="1:20" s="30" customFormat="1" ht="15.75" x14ac:dyDescent="0.25">
      <c r="A77" s="27"/>
      <c r="B77" s="28" t="s">
        <v>294</v>
      </c>
      <c r="C77" s="28" t="s">
        <v>292</v>
      </c>
      <c r="D77" s="28">
        <f>SUM(D75:D76)</f>
        <v>82</v>
      </c>
      <c r="E77" s="28">
        <f>SUM(E75:E76)</f>
        <v>82</v>
      </c>
      <c r="F77" s="29">
        <v>1</v>
      </c>
      <c r="G77" s="28">
        <f t="shared" ref="G77:Q77" si="47">SUM(G75:G76)</f>
        <v>14</v>
      </c>
      <c r="H77" s="28">
        <f t="shared" si="47"/>
        <v>9</v>
      </c>
      <c r="I77" s="28">
        <f t="shared" si="47"/>
        <v>11</v>
      </c>
      <c r="J77" s="28">
        <f t="shared" si="47"/>
        <v>23</v>
      </c>
      <c r="K77" s="28">
        <f t="shared" si="47"/>
        <v>8</v>
      </c>
      <c r="L77" s="28">
        <f t="shared" si="47"/>
        <v>11</v>
      </c>
      <c r="M77" s="28">
        <f t="shared" si="47"/>
        <v>2</v>
      </c>
      <c r="N77" s="28">
        <f t="shared" si="47"/>
        <v>4</v>
      </c>
      <c r="O77" s="28">
        <f t="shared" si="47"/>
        <v>0</v>
      </c>
      <c r="P77" s="28">
        <f t="shared" si="47"/>
        <v>82</v>
      </c>
      <c r="Q77" s="28">
        <f t="shared" si="47"/>
        <v>429</v>
      </c>
      <c r="R77" s="28">
        <f t="shared" si="39"/>
        <v>65.400000000000006</v>
      </c>
    </row>
    <row r="78" spans="1:20" ht="15.75" x14ac:dyDescent="0.25">
      <c r="A78" s="37">
        <v>7</v>
      </c>
      <c r="B78" s="20" t="s">
        <v>287</v>
      </c>
      <c r="C78" s="8" t="s">
        <v>277</v>
      </c>
      <c r="D78" s="15">
        <f>D40</f>
        <v>33</v>
      </c>
      <c r="E78" s="15">
        <f>E40</f>
        <v>33</v>
      </c>
      <c r="F78" s="16">
        <v>1</v>
      </c>
      <c r="G78" s="15">
        <f t="shared" ref="G78:O78" si="48">G40</f>
        <v>3</v>
      </c>
      <c r="H78" s="15">
        <f t="shared" si="48"/>
        <v>8</v>
      </c>
      <c r="I78" s="15">
        <f t="shared" si="48"/>
        <v>5</v>
      </c>
      <c r="J78" s="15">
        <f t="shared" si="48"/>
        <v>4</v>
      </c>
      <c r="K78" s="15">
        <f t="shared" si="48"/>
        <v>7</v>
      </c>
      <c r="L78" s="15">
        <f t="shared" si="48"/>
        <v>5</v>
      </c>
      <c r="M78" s="15">
        <f t="shared" si="48"/>
        <v>1</v>
      </c>
      <c r="N78" s="15">
        <f t="shared" si="48"/>
        <v>0</v>
      </c>
      <c r="O78" s="15">
        <f t="shared" si="48"/>
        <v>0</v>
      </c>
      <c r="P78" s="15">
        <f t="shared" si="41"/>
        <v>33</v>
      </c>
      <c r="Q78" s="15">
        <f t="shared" si="38"/>
        <v>175</v>
      </c>
      <c r="R78" s="15">
        <f t="shared" si="39"/>
        <v>66.3</v>
      </c>
      <c r="T78" s="26">
        <v>175</v>
      </c>
    </row>
    <row r="79" spans="1:20" ht="15.75" x14ac:dyDescent="0.25">
      <c r="A79" s="38"/>
      <c r="B79" s="15" t="s">
        <v>288</v>
      </c>
      <c r="C79" s="8" t="s">
        <v>277</v>
      </c>
      <c r="D79" s="15">
        <f>D41</f>
        <v>7</v>
      </c>
      <c r="E79" s="15">
        <f>E41</f>
        <v>7</v>
      </c>
      <c r="F79" s="16">
        <v>1</v>
      </c>
      <c r="G79" s="15">
        <f t="shared" ref="G79:O79" si="49">G41</f>
        <v>0</v>
      </c>
      <c r="H79" s="15">
        <f t="shared" si="49"/>
        <v>0</v>
      </c>
      <c r="I79" s="15">
        <f t="shared" si="49"/>
        <v>1</v>
      </c>
      <c r="J79" s="15">
        <f t="shared" si="49"/>
        <v>0</v>
      </c>
      <c r="K79" s="15">
        <f t="shared" si="49"/>
        <v>3</v>
      </c>
      <c r="L79" s="15">
        <f t="shared" si="49"/>
        <v>1</v>
      </c>
      <c r="M79" s="15">
        <f t="shared" si="49"/>
        <v>2</v>
      </c>
      <c r="N79" s="15">
        <f t="shared" si="49"/>
        <v>0</v>
      </c>
      <c r="O79" s="15">
        <f t="shared" si="49"/>
        <v>0</v>
      </c>
      <c r="P79" s="15">
        <f t="shared" si="41"/>
        <v>7</v>
      </c>
      <c r="Q79" s="15">
        <f t="shared" si="38"/>
        <v>25</v>
      </c>
      <c r="R79" s="15">
        <f t="shared" si="39"/>
        <v>44.6</v>
      </c>
      <c r="T79" s="26">
        <v>25</v>
      </c>
    </row>
    <row r="80" spans="1:20" s="30" customFormat="1" ht="15.75" x14ac:dyDescent="0.25">
      <c r="A80" s="27"/>
      <c r="B80" s="28" t="s">
        <v>294</v>
      </c>
      <c r="C80" s="31" t="s">
        <v>277</v>
      </c>
      <c r="D80" s="28">
        <f>SUM(D78:D79)</f>
        <v>40</v>
      </c>
      <c r="E80" s="28">
        <f>SUM(E78:E79)</f>
        <v>40</v>
      </c>
      <c r="F80" s="29">
        <v>1</v>
      </c>
      <c r="G80" s="28">
        <f t="shared" ref="G80" si="50">SUM(G78:G79)</f>
        <v>3</v>
      </c>
      <c r="H80" s="28">
        <f t="shared" ref="H80" si="51">SUM(H78:H79)</f>
        <v>8</v>
      </c>
      <c r="I80" s="28">
        <f t="shared" ref="I80" si="52">SUM(I78:I79)</f>
        <v>6</v>
      </c>
      <c r="J80" s="28">
        <f t="shared" ref="J80" si="53">SUM(J78:J79)</f>
        <v>4</v>
      </c>
      <c r="K80" s="28">
        <f t="shared" ref="K80" si="54">SUM(K78:K79)</f>
        <v>10</v>
      </c>
      <c r="L80" s="28">
        <f t="shared" ref="L80" si="55">SUM(L78:L79)</f>
        <v>6</v>
      </c>
      <c r="M80" s="28">
        <f t="shared" ref="M80" si="56">SUM(M78:M79)</f>
        <v>3</v>
      </c>
      <c r="N80" s="28">
        <f t="shared" ref="N80" si="57">SUM(N78:N79)</f>
        <v>0</v>
      </c>
      <c r="O80" s="28">
        <f t="shared" ref="O80" si="58">SUM(O78:O79)</f>
        <v>0</v>
      </c>
      <c r="P80" s="28">
        <f t="shared" ref="P80" si="59">SUM(P78:P79)</f>
        <v>40</v>
      </c>
      <c r="Q80" s="28">
        <f t="shared" ref="Q80" si="60">SUM(Q78:Q79)</f>
        <v>200</v>
      </c>
      <c r="R80" s="28">
        <f t="shared" ref="R80" si="61">ROUND(Q80*12.5/D80,1)</f>
        <v>62.5</v>
      </c>
    </row>
    <row r="81" spans="1:20" ht="15.75" x14ac:dyDescent="0.25">
      <c r="A81" s="15">
        <v>8</v>
      </c>
      <c r="B81" s="15" t="s">
        <v>265</v>
      </c>
      <c r="C81" s="15" t="str">
        <f>C12</f>
        <v>Mrs. Madhu Paliwal</v>
      </c>
      <c r="D81" s="15">
        <f>D12</f>
        <v>41</v>
      </c>
      <c r="E81" s="15">
        <f>E12</f>
        <v>41</v>
      </c>
      <c r="F81" s="16">
        <v>1</v>
      </c>
      <c r="G81" s="15">
        <f t="shared" ref="G81:O81" si="62">G12</f>
        <v>9</v>
      </c>
      <c r="H81" s="15">
        <f t="shared" si="62"/>
        <v>4</v>
      </c>
      <c r="I81" s="15">
        <f t="shared" si="62"/>
        <v>14</v>
      </c>
      <c r="J81" s="15">
        <f t="shared" si="62"/>
        <v>8</v>
      </c>
      <c r="K81" s="15">
        <f t="shared" si="62"/>
        <v>4</v>
      </c>
      <c r="L81" s="15">
        <f t="shared" si="62"/>
        <v>2</v>
      </c>
      <c r="M81" s="15">
        <f t="shared" si="62"/>
        <v>0</v>
      </c>
      <c r="N81" s="15">
        <f t="shared" si="62"/>
        <v>0</v>
      </c>
      <c r="O81" s="15">
        <f t="shared" si="62"/>
        <v>0</v>
      </c>
      <c r="P81" s="15">
        <f t="shared" si="41"/>
        <v>41</v>
      </c>
      <c r="Q81" s="15">
        <f t="shared" si="38"/>
        <v>246</v>
      </c>
      <c r="R81" s="15">
        <f t="shared" si="39"/>
        <v>75</v>
      </c>
      <c r="T81" s="26">
        <v>246</v>
      </c>
    </row>
    <row r="82" spans="1:20" ht="15.75" x14ac:dyDescent="0.25">
      <c r="A82" s="15">
        <v>9</v>
      </c>
      <c r="B82" s="15" t="s">
        <v>265</v>
      </c>
      <c r="C82" s="15" t="s">
        <v>285</v>
      </c>
      <c r="D82" s="15">
        <f>D42+D27</f>
        <v>81</v>
      </c>
      <c r="E82" s="15">
        <f>E42+E27</f>
        <v>81</v>
      </c>
      <c r="F82" s="16">
        <v>1</v>
      </c>
      <c r="G82" s="15">
        <f t="shared" ref="G82:O82" si="63">G42+G27</f>
        <v>13</v>
      </c>
      <c r="H82" s="15">
        <f t="shared" si="63"/>
        <v>9</v>
      </c>
      <c r="I82" s="15">
        <f t="shared" si="63"/>
        <v>20</v>
      </c>
      <c r="J82" s="15">
        <f t="shared" si="63"/>
        <v>22</v>
      </c>
      <c r="K82" s="15">
        <f t="shared" si="63"/>
        <v>15</v>
      </c>
      <c r="L82" s="15">
        <f t="shared" si="63"/>
        <v>2</v>
      </c>
      <c r="M82" s="15">
        <f t="shared" si="63"/>
        <v>0</v>
      </c>
      <c r="N82" s="15">
        <f t="shared" si="63"/>
        <v>0</v>
      </c>
      <c r="O82" s="15">
        <f t="shared" si="63"/>
        <v>0</v>
      </c>
      <c r="P82" s="15">
        <f t="shared" si="41"/>
        <v>81</v>
      </c>
      <c r="Q82" s="15">
        <f t="shared" si="38"/>
        <v>463</v>
      </c>
      <c r="R82" s="15">
        <f t="shared" si="39"/>
        <v>71.5</v>
      </c>
      <c r="T82" s="18">
        <f>255+208</f>
        <v>463</v>
      </c>
    </row>
    <row r="83" spans="1:20" ht="15.75" x14ac:dyDescent="0.25">
      <c r="A83" s="15">
        <v>10</v>
      </c>
      <c r="B83" s="15" t="s">
        <v>267</v>
      </c>
      <c r="C83" s="15" t="str">
        <f>C13</f>
        <v>Mr. Babulal</v>
      </c>
      <c r="D83" s="15">
        <f>D13</f>
        <v>41</v>
      </c>
      <c r="E83" s="15">
        <f>E13</f>
        <v>41</v>
      </c>
      <c r="F83" s="16">
        <v>1</v>
      </c>
      <c r="G83" s="15">
        <f t="shared" ref="G83:O83" si="64">G13</f>
        <v>3</v>
      </c>
      <c r="H83" s="15">
        <f t="shared" si="64"/>
        <v>7</v>
      </c>
      <c r="I83" s="15">
        <f t="shared" si="64"/>
        <v>3</v>
      </c>
      <c r="J83" s="15">
        <f t="shared" si="64"/>
        <v>6</v>
      </c>
      <c r="K83" s="15">
        <f t="shared" si="64"/>
        <v>7</v>
      </c>
      <c r="L83" s="15">
        <f t="shared" si="64"/>
        <v>12</v>
      </c>
      <c r="M83" s="15">
        <f t="shared" si="64"/>
        <v>3</v>
      </c>
      <c r="N83" s="15">
        <f t="shared" si="64"/>
        <v>0</v>
      </c>
      <c r="O83" s="15">
        <f t="shared" si="64"/>
        <v>0</v>
      </c>
      <c r="P83" s="15">
        <f t="shared" si="41"/>
        <v>41</v>
      </c>
      <c r="Q83" s="15">
        <f t="shared" si="38"/>
        <v>191</v>
      </c>
      <c r="R83" s="15">
        <f t="shared" si="39"/>
        <v>58.2</v>
      </c>
      <c r="T83" s="26">
        <v>191</v>
      </c>
    </row>
    <row r="84" spans="1:20" ht="15.75" x14ac:dyDescent="0.25">
      <c r="A84" s="15">
        <v>11</v>
      </c>
      <c r="B84" s="15" t="s">
        <v>267</v>
      </c>
      <c r="C84" s="15" t="str">
        <f>C28</f>
        <v xml:space="preserve">Mr. V.K. Dubey </v>
      </c>
      <c r="D84" s="15">
        <f>D28</f>
        <v>41</v>
      </c>
      <c r="E84" s="15">
        <f>E28</f>
        <v>41</v>
      </c>
      <c r="F84" s="16">
        <v>1</v>
      </c>
      <c r="G84" s="15">
        <f t="shared" ref="G84:O84" si="65">G28</f>
        <v>5</v>
      </c>
      <c r="H84" s="15">
        <f t="shared" si="65"/>
        <v>5</v>
      </c>
      <c r="I84" s="15">
        <f t="shared" si="65"/>
        <v>4</v>
      </c>
      <c r="J84" s="15">
        <f t="shared" si="65"/>
        <v>15</v>
      </c>
      <c r="K84" s="15">
        <f t="shared" si="65"/>
        <v>7</v>
      </c>
      <c r="L84" s="15">
        <f t="shared" si="65"/>
        <v>5</v>
      </c>
      <c r="M84" s="15">
        <f t="shared" si="65"/>
        <v>0</v>
      </c>
      <c r="N84" s="15">
        <f t="shared" si="65"/>
        <v>0</v>
      </c>
      <c r="O84" s="15">
        <f t="shared" si="65"/>
        <v>0</v>
      </c>
      <c r="P84" s="15">
        <f t="shared" si="41"/>
        <v>41</v>
      </c>
      <c r="Q84" s="15">
        <f t="shared" si="38"/>
        <v>217</v>
      </c>
      <c r="R84" s="15">
        <f t="shared" si="39"/>
        <v>66.2</v>
      </c>
      <c r="T84" s="26">
        <v>217</v>
      </c>
    </row>
    <row r="85" spans="1:20" ht="15.75" x14ac:dyDescent="0.25">
      <c r="A85" s="15">
        <v>12</v>
      </c>
      <c r="B85" s="15" t="s">
        <v>267</v>
      </c>
      <c r="C85" s="15" t="str">
        <f>C43</f>
        <v>Mrs. Roopali Srivastava</v>
      </c>
      <c r="D85" s="15">
        <f>D43</f>
        <v>40</v>
      </c>
      <c r="E85" s="15">
        <f>E43</f>
        <v>40</v>
      </c>
      <c r="F85" s="16">
        <v>1</v>
      </c>
      <c r="G85" s="15">
        <f t="shared" ref="G85:O85" si="66">G43</f>
        <v>1</v>
      </c>
      <c r="H85" s="15">
        <f t="shared" si="66"/>
        <v>4</v>
      </c>
      <c r="I85" s="15">
        <f t="shared" si="66"/>
        <v>6</v>
      </c>
      <c r="J85" s="15">
        <f t="shared" si="66"/>
        <v>12</v>
      </c>
      <c r="K85" s="15">
        <f t="shared" si="66"/>
        <v>12</v>
      </c>
      <c r="L85" s="15">
        <f t="shared" si="66"/>
        <v>4</v>
      </c>
      <c r="M85" s="15">
        <f t="shared" si="66"/>
        <v>1</v>
      </c>
      <c r="N85" s="15">
        <f t="shared" si="66"/>
        <v>0</v>
      </c>
      <c r="O85" s="15">
        <f t="shared" si="66"/>
        <v>0</v>
      </c>
      <c r="P85" s="15">
        <f t="shared" si="41"/>
        <v>40</v>
      </c>
      <c r="Q85" s="15">
        <f t="shared" si="38"/>
        <v>194</v>
      </c>
      <c r="R85" s="15">
        <f t="shared" si="39"/>
        <v>60.6</v>
      </c>
      <c r="T85" s="26">
        <v>194</v>
      </c>
    </row>
    <row r="86" spans="1:20" ht="15.75" x14ac:dyDescent="0.25">
      <c r="A86" s="17"/>
      <c r="B86" s="17"/>
      <c r="C86" s="17" t="s">
        <v>259</v>
      </c>
      <c r="D86" s="15">
        <v>122</v>
      </c>
      <c r="E86" s="15">
        <v>122</v>
      </c>
      <c r="F86" s="13">
        <v>1</v>
      </c>
      <c r="G86" s="15">
        <f>SUM(G70:G85)-G77-G80</f>
        <v>77</v>
      </c>
      <c r="H86" s="15">
        <f t="shared" ref="H86:Q86" si="67">SUM(H70:H85)-H77-H80</f>
        <v>86</v>
      </c>
      <c r="I86" s="15">
        <f t="shared" si="67"/>
        <v>98</v>
      </c>
      <c r="J86" s="15">
        <f t="shared" si="67"/>
        <v>137</v>
      </c>
      <c r="K86" s="15">
        <f t="shared" si="67"/>
        <v>98</v>
      </c>
      <c r="L86" s="15">
        <f t="shared" si="67"/>
        <v>78</v>
      </c>
      <c r="M86" s="15">
        <f t="shared" si="67"/>
        <v>29</v>
      </c>
      <c r="N86" s="15">
        <f t="shared" si="67"/>
        <v>7</v>
      </c>
      <c r="O86" s="15">
        <f t="shared" si="67"/>
        <v>0</v>
      </c>
      <c r="P86" s="15">
        <f t="shared" si="67"/>
        <v>610</v>
      </c>
      <c r="Q86" s="15">
        <f t="shared" si="67"/>
        <v>3182</v>
      </c>
      <c r="R86" s="8">
        <f>ROUND(Q86*100/48/D86,1)</f>
        <v>54.3</v>
      </c>
    </row>
    <row r="87" spans="1:20" ht="15.75" x14ac:dyDescent="0.25">
      <c r="A87" s="15">
        <v>13</v>
      </c>
      <c r="B87" s="15" t="s">
        <v>269</v>
      </c>
      <c r="C87" s="15" t="s">
        <v>293</v>
      </c>
      <c r="D87" s="15">
        <f>D45+D30+D15</f>
        <v>122</v>
      </c>
      <c r="E87" s="15">
        <f>E45+E30+E15</f>
        <v>122</v>
      </c>
      <c r="F87" s="16">
        <v>1</v>
      </c>
      <c r="G87" s="15">
        <f t="shared" ref="G87:O87" si="68">G45+G30+G15</f>
        <v>16</v>
      </c>
      <c r="H87" s="15">
        <f t="shared" si="68"/>
        <v>9</v>
      </c>
      <c r="I87" s="15">
        <f t="shared" si="68"/>
        <v>19</v>
      </c>
      <c r="J87" s="15">
        <f t="shared" si="68"/>
        <v>8</v>
      </c>
      <c r="K87" s="15">
        <f t="shared" si="68"/>
        <v>22</v>
      </c>
      <c r="L87" s="15">
        <f t="shared" si="68"/>
        <v>29</v>
      </c>
      <c r="M87" s="15">
        <f t="shared" si="68"/>
        <v>17</v>
      </c>
      <c r="N87" s="15">
        <f t="shared" si="68"/>
        <v>2</v>
      </c>
      <c r="O87" s="15">
        <f t="shared" si="68"/>
        <v>0</v>
      </c>
      <c r="P87" s="15">
        <f>SUM(G87:O87)</f>
        <v>122</v>
      </c>
      <c r="Q87" s="15">
        <f>G87*8+H87*7+I87*6+J87*5+K87*4+L87*3+M87*2+N87*1+O87*0</f>
        <v>556</v>
      </c>
      <c r="R87" s="15">
        <f>ROUND(Q87*12.5/D87,1)</f>
        <v>57</v>
      </c>
      <c r="T87" s="18">
        <f>183+198+175</f>
        <v>556</v>
      </c>
    </row>
  </sheetData>
  <mergeCells count="27">
    <mergeCell ref="A66:C66"/>
    <mergeCell ref="A67:R67"/>
    <mergeCell ref="A75:A76"/>
    <mergeCell ref="A78:A79"/>
    <mergeCell ref="A50:C50"/>
    <mergeCell ref="A51:R51"/>
    <mergeCell ref="A56:A57"/>
    <mergeCell ref="A63:R63"/>
    <mergeCell ref="A64:R64"/>
    <mergeCell ref="D65:F65"/>
    <mergeCell ref="D49:F49"/>
    <mergeCell ref="A17:R17"/>
    <mergeCell ref="A20:R20"/>
    <mergeCell ref="A25:A26"/>
    <mergeCell ref="A31:R31"/>
    <mergeCell ref="A32:R32"/>
    <mergeCell ref="A34:C34"/>
    <mergeCell ref="A35:R35"/>
    <mergeCell ref="A40:A41"/>
    <mergeCell ref="A47:R47"/>
    <mergeCell ref="A48:R48"/>
    <mergeCell ref="A16:R16"/>
    <mergeCell ref="A1:R1"/>
    <mergeCell ref="A2:R2"/>
    <mergeCell ref="A4:B4"/>
    <mergeCell ref="A5:R5"/>
    <mergeCell ref="A10:A11"/>
  </mergeCells>
  <pageMargins left="0.7" right="0.7" top="0.75" bottom="0.75" header="0.3" footer="0.3"/>
  <ignoredErrors>
    <ignoredError sqref="P8 P9:P13 P1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opLeftCell="A63" workbookViewId="0">
      <selection activeCell="R80" sqref="R80"/>
    </sheetView>
  </sheetViews>
  <sheetFormatPr defaultRowHeight="15" x14ac:dyDescent="0.25"/>
  <cols>
    <col min="1" max="1" width="5.85546875" style="5" bestFit="1" customWidth="1"/>
    <col min="2" max="2" width="13.28515625" style="5" bestFit="1" customWidth="1"/>
    <col min="3" max="3" width="30.42578125" style="5" bestFit="1" customWidth="1"/>
    <col min="4" max="4" width="14.7109375" style="5" bestFit="1" customWidth="1"/>
    <col min="5" max="5" width="16.42578125" style="5" bestFit="1" customWidth="1"/>
    <col min="6" max="6" width="7.42578125" style="5" bestFit="1" customWidth="1"/>
    <col min="7" max="7" width="5.28515625" style="5" customWidth="1"/>
    <col min="8" max="8" width="4.42578125" style="5" bestFit="1" customWidth="1"/>
    <col min="9" max="9" width="4.140625" style="5" bestFit="1" customWidth="1"/>
    <col min="10" max="12" width="4.42578125" style="5" bestFit="1" customWidth="1"/>
    <col min="13" max="14" width="3.42578125" style="5" bestFit="1" customWidth="1"/>
    <col min="15" max="15" width="4.140625" style="5" customWidth="1"/>
    <col min="16" max="16" width="5.5703125" style="5" bestFit="1" customWidth="1"/>
    <col min="17" max="17" width="7" style="5" bestFit="1" customWidth="1"/>
    <col min="18" max="18" width="6.42578125" style="5" customWidth="1"/>
    <col min="19" max="16384" width="9.140625" style="5"/>
  </cols>
  <sheetData>
    <row r="1" spans="1:18" ht="18.75" x14ac:dyDescent="0.3">
      <c r="A1" s="33" t="s">
        <v>247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18.75" x14ac:dyDescent="0.3">
      <c r="A2" s="33" t="s">
        <v>286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8.75" x14ac:dyDescent="0.3">
      <c r="A3" s="6"/>
      <c r="B3" s="6"/>
      <c r="D3" s="6"/>
      <c r="E3" s="7" t="s">
        <v>248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8.75" x14ac:dyDescent="0.3">
      <c r="A4" s="33" t="s">
        <v>249</v>
      </c>
      <c r="B4" s="33"/>
      <c r="D4" s="7" t="s">
        <v>250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18.75" x14ac:dyDescent="0.3">
      <c r="A5" s="33" t="s">
        <v>251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7" spans="1:18" ht="15.75" x14ac:dyDescent="0.25">
      <c r="A7" s="8" t="s">
        <v>252</v>
      </c>
      <c r="B7" s="8" t="s">
        <v>253</v>
      </c>
      <c r="C7" s="8" t="s">
        <v>254</v>
      </c>
      <c r="D7" s="8" t="s">
        <v>255</v>
      </c>
      <c r="E7" s="8" t="s">
        <v>256</v>
      </c>
      <c r="F7" s="8" t="s">
        <v>257</v>
      </c>
      <c r="G7" s="8" t="s">
        <v>16</v>
      </c>
      <c r="H7" s="8" t="s">
        <v>19</v>
      </c>
      <c r="I7" s="8" t="s">
        <v>29</v>
      </c>
      <c r="J7" s="8" t="s">
        <v>39</v>
      </c>
      <c r="K7" s="8" t="s">
        <v>52</v>
      </c>
      <c r="L7" s="8" t="s">
        <v>59</v>
      </c>
      <c r="M7" s="8" t="s">
        <v>103</v>
      </c>
      <c r="N7" s="8" t="s">
        <v>147</v>
      </c>
      <c r="O7" s="8" t="s">
        <v>258</v>
      </c>
      <c r="P7" s="8" t="s">
        <v>259</v>
      </c>
      <c r="Q7" s="8" t="s">
        <v>260</v>
      </c>
      <c r="R7" s="8" t="s">
        <v>261</v>
      </c>
    </row>
    <row r="8" spans="1:18" ht="15.75" x14ac:dyDescent="0.25">
      <c r="A8" s="8">
        <v>1</v>
      </c>
      <c r="B8" s="8" t="s">
        <v>262</v>
      </c>
      <c r="C8" s="8" t="s">
        <v>275</v>
      </c>
      <c r="D8" s="8">
        <v>41</v>
      </c>
      <c r="E8" s="8">
        <v>41</v>
      </c>
      <c r="F8" s="10">
        <v>1</v>
      </c>
      <c r="G8" s="8">
        <v>0</v>
      </c>
      <c r="H8" s="8">
        <v>3</v>
      </c>
      <c r="I8" s="8">
        <v>4</v>
      </c>
      <c r="J8" s="8">
        <v>5</v>
      </c>
      <c r="K8" s="8">
        <v>9</v>
      </c>
      <c r="L8" s="8">
        <v>9</v>
      </c>
      <c r="M8" s="8">
        <v>9</v>
      </c>
      <c r="N8" s="8">
        <v>2</v>
      </c>
      <c r="O8" s="8">
        <v>0</v>
      </c>
      <c r="P8" s="8">
        <f t="shared" ref="P8:P14" si="0">SUM(G8:O8)</f>
        <v>41</v>
      </c>
      <c r="Q8" s="8">
        <f t="shared" ref="Q8:Q15" si="1">G8*8+H8*7+I8*6+J8*5+K8*4+L8*3+M8*2+N8*1+O8*0</f>
        <v>153</v>
      </c>
      <c r="R8" s="8">
        <f t="shared" ref="R8:R14" si="2">ROUND(Q8*12.5/D8,1)</f>
        <v>46.6</v>
      </c>
    </row>
    <row r="9" spans="1:18" ht="15.75" x14ac:dyDescent="0.25">
      <c r="A9" s="8">
        <v>2</v>
      </c>
      <c r="B9" s="8" t="s">
        <v>263</v>
      </c>
      <c r="C9" s="9" t="s">
        <v>264</v>
      </c>
      <c r="D9" s="8">
        <v>41</v>
      </c>
      <c r="E9" s="8">
        <v>41</v>
      </c>
      <c r="F9" s="10">
        <v>1</v>
      </c>
      <c r="G9" s="8">
        <v>11</v>
      </c>
      <c r="H9" s="8">
        <v>9</v>
      </c>
      <c r="I9" s="8">
        <v>4</v>
      </c>
      <c r="J9" s="8">
        <v>10</v>
      </c>
      <c r="K9" s="8">
        <v>4</v>
      </c>
      <c r="L9" s="8">
        <v>3</v>
      </c>
      <c r="M9" s="8">
        <v>0</v>
      </c>
      <c r="N9" s="8">
        <v>0</v>
      </c>
      <c r="O9" s="8">
        <v>0</v>
      </c>
      <c r="P9" s="8">
        <f t="shared" si="0"/>
        <v>41</v>
      </c>
      <c r="Q9" s="8">
        <f t="shared" si="1"/>
        <v>250</v>
      </c>
      <c r="R9" s="8">
        <f t="shared" si="2"/>
        <v>76.2</v>
      </c>
    </row>
    <row r="10" spans="1:18" ht="15.75" x14ac:dyDescent="0.25">
      <c r="A10" s="35">
        <v>3</v>
      </c>
      <c r="B10" s="20" t="s">
        <v>287</v>
      </c>
      <c r="C10" s="20" t="s">
        <v>290</v>
      </c>
      <c r="D10" s="20">
        <v>27</v>
      </c>
      <c r="E10" s="20">
        <v>27</v>
      </c>
      <c r="F10" s="21">
        <v>1</v>
      </c>
      <c r="G10" s="20">
        <v>6</v>
      </c>
      <c r="H10" s="20">
        <v>3</v>
      </c>
      <c r="I10" s="20">
        <v>3</v>
      </c>
      <c r="J10" s="20">
        <v>10</v>
      </c>
      <c r="K10" s="20">
        <v>2</v>
      </c>
      <c r="L10" s="20">
        <v>2</v>
      </c>
      <c r="M10" s="20">
        <v>0</v>
      </c>
      <c r="N10" s="20">
        <v>1</v>
      </c>
      <c r="O10" s="20">
        <v>0</v>
      </c>
      <c r="P10" s="8">
        <f t="shared" si="0"/>
        <v>27</v>
      </c>
      <c r="Q10" s="8">
        <f t="shared" si="1"/>
        <v>152</v>
      </c>
      <c r="R10" s="8">
        <f t="shared" si="2"/>
        <v>70.400000000000006</v>
      </c>
    </row>
    <row r="11" spans="1:18" ht="15.75" x14ac:dyDescent="0.25">
      <c r="A11" s="36"/>
      <c r="B11" s="15" t="s">
        <v>288</v>
      </c>
      <c r="C11" s="15" t="s">
        <v>290</v>
      </c>
      <c r="D11" s="15">
        <v>14</v>
      </c>
      <c r="E11" s="15">
        <v>14</v>
      </c>
      <c r="F11" s="16">
        <v>1</v>
      </c>
      <c r="G11" s="15">
        <v>0</v>
      </c>
      <c r="H11" s="15">
        <v>0</v>
      </c>
      <c r="I11" s="15">
        <v>2</v>
      </c>
      <c r="J11" s="15">
        <v>1</v>
      </c>
      <c r="K11" s="15">
        <v>3</v>
      </c>
      <c r="L11" s="15">
        <v>6</v>
      </c>
      <c r="M11" s="15">
        <v>1</v>
      </c>
      <c r="N11" s="15">
        <v>1</v>
      </c>
      <c r="O11" s="15">
        <v>0</v>
      </c>
      <c r="P11" s="8">
        <f t="shared" si="0"/>
        <v>14</v>
      </c>
      <c r="Q11" s="8">
        <f t="shared" si="1"/>
        <v>50</v>
      </c>
      <c r="R11" s="8">
        <f t="shared" si="2"/>
        <v>44.6</v>
      </c>
    </row>
    <row r="12" spans="1:18" ht="15.75" x14ac:dyDescent="0.25">
      <c r="A12" s="8">
        <v>4</v>
      </c>
      <c r="B12" s="22" t="s">
        <v>265</v>
      </c>
      <c r="C12" s="15" t="s">
        <v>266</v>
      </c>
      <c r="D12" s="22">
        <v>41</v>
      </c>
      <c r="E12" s="22">
        <v>41</v>
      </c>
      <c r="F12" s="23">
        <v>1</v>
      </c>
      <c r="G12" s="24">
        <v>9</v>
      </c>
      <c r="H12" s="24">
        <v>4</v>
      </c>
      <c r="I12" s="24">
        <v>14</v>
      </c>
      <c r="J12" s="24">
        <v>8</v>
      </c>
      <c r="K12" s="24">
        <v>4</v>
      </c>
      <c r="L12" s="24">
        <v>2</v>
      </c>
      <c r="M12" s="24">
        <v>0</v>
      </c>
      <c r="N12" s="24">
        <v>0</v>
      </c>
      <c r="O12" s="24">
        <v>0</v>
      </c>
      <c r="P12" s="8">
        <f t="shared" si="0"/>
        <v>41</v>
      </c>
      <c r="Q12" s="8">
        <f t="shared" si="1"/>
        <v>246</v>
      </c>
      <c r="R12" s="8">
        <f t="shared" si="2"/>
        <v>75</v>
      </c>
    </row>
    <row r="13" spans="1:18" ht="15.75" x14ac:dyDescent="0.25">
      <c r="A13" s="8">
        <v>5</v>
      </c>
      <c r="B13" s="8" t="s">
        <v>267</v>
      </c>
      <c r="C13" s="15" t="s">
        <v>273</v>
      </c>
      <c r="D13" s="8">
        <v>41</v>
      </c>
      <c r="E13" s="8">
        <v>41</v>
      </c>
      <c r="F13" s="10">
        <v>1</v>
      </c>
      <c r="G13" s="22">
        <v>3</v>
      </c>
      <c r="H13" s="22">
        <v>7</v>
      </c>
      <c r="I13" s="22">
        <v>3</v>
      </c>
      <c r="J13" s="22">
        <v>6</v>
      </c>
      <c r="K13" s="22">
        <v>7</v>
      </c>
      <c r="L13" s="22">
        <v>12</v>
      </c>
      <c r="M13" s="22">
        <v>3</v>
      </c>
      <c r="N13" s="22">
        <v>0</v>
      </c>
      <c r="O13" s="22">
        <v>0</v>
      </c>
      <c r="P13" s="8">
        <f t="shared" si="0"/>
        <v>41</v>
      </c>
      <c r="Q13" s="8">
        <f t="shared" si="1"/>
        <v>191</v>
      </c>
      <c r="R13" s="8">
        <f t="shared" si="2"/>
        <v>58.2</v>
      </c>
    </row>
    <row r="14" spans="1:18" ht="15.75" x14ac:dyDescent="0.25">
      <c r="A14" s="8">
        <v>6</v>
      </c>
      <c r="B14" s="8" t="s">
        <v>269</v>
      </c>
      <c r="C14" s="15" t="s">
        <v>293</v>
      </c>
      <c r="D14" s="8">
        <v>41</v>
      </c>
      <c r="E14" s="8">
        <v>41</v>
      </c>
      <c r="F14" s="10">
        <v>1</v>
      </c>
      <c r="G14" s="8">
        <v>6</v>
      </c>
      <c r="H14" s="8">
        <v>4</v>
      </c>
      <c r="I14" s="8">
        <v>5</v>
      </c>
      <c r="J14" s="8">
        <v>0</v>
      </c>
      <c r="K14" s="8">
        <v>7</v>
      </c>
      <c r="L14" s="8">
        <v>11</v>
      </c>
      <c r="M14" s="8">
        <v>8</v>
      </c>
      <c r="N14" s="8">
        <v>0</v>
      </c>
      <c r="O14" s="8">
        <v>0</v>
      </c>
      <c r="P14" s="8">
        <f t="shared" si="0"/>
        <v>41</v>
      </c>
      <c r="Q14" s="8">
        <f t="shared" si="1"/>
        <v>183</v>
      </c>
      <c r="R14" s="8">
        <f t="shared" si="2"/>
        <v>55.8</v>
      </c>
    </row>
    <row r="15" spans="1:18" ht="15.75" x14ac:dyDescent="0.25">
      <c r="A15" s="8"/>
      <c r="B15" s="8"/>
      <c r="C15" s="8" t="s">
        <v>259</v>
      </c>
      <c r="D15" s="8">
        <v>41</v>
      </c>
      <c r="E15" s="8">
        <v>41</v>
      </c>
      <c r="F15" s="10">
        <v>1</v>
      </c>
      <c r="G15" s="8">
        <f>SUM(G8:G14)</f>
        <v>35</v>
      </c>
      <c r="H15" s="8">
        <f t="shared" ref="H15:O15" si="3">SUM(H8:H14)</f>
        <v>30</v>
      </c>
      <c r="I15" s="8">
        <f t="shared" si="3"/>
        <v>35</v>
      </c>
      <c r="J15" s="8">
        <f t="shared" si="3"/>
        <v>40</v>
      </c>
      <c r="K15" s="8">
        <f t="shared" si="3"/>
        <v>36</v>
      </c>
      <c r="L15" s="8">
        <f t="shared" si="3"/>
        <v>45</v>
      </c>
      <c r="M15" s="8">
        <f t="shared" si="3"/>
        <v>21</v>
      </c>
      <c r="N15" s="8">
        <f t="shared" si="3"/>
        <v>4</v>
      </c>
      <c r="O15" s="8">
        <f t="shared" si="3"/>
        <v>0</v>
      </c>
      <c r="P15" s="8">
        <f t="shared" ref="P15" si="4">SUM(P8:P14)</f>
        <v>246</v>
      </c>
      <c r="Q15" s="8">
        <f t="shared" si="1"/>
        <v>1225</v>
      </c>
      <c r="R15" s="8">
        <f>ROUND(Q15*100/48/D15,1)</f>
        <v>62.2</v>
      </c>
    </row>
    <row r="16" spans="1:18" ht="15.75" x14ac:dyDescent="0.25">
      <c r="A16" s="11"/>
      <c r="B16" s="11"/>
      <c r="C16" s="8"/>
      <c r="D16" s="8"/>
      <c r="E16" s="8"/>
      <c r="F16" s="10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21" ht="18.75" x14ac:dyDescent="0.3">
      <c r="A17" s="33" t="s">
        <v>247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21" ht="18.75" x14ac:dyDescent="0.3">
      <c r="A18" s="33" t="s">
        <v>286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21" ht="18.75" x14ac:dyDescent="0.3">
      <c r="A19" s="6"/>
      <c r="B19" s="6"/>
      <c r="D19" s="6"/>
      <c r="E19" s="7" t="s">
        <v>270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21" ht="18.75" x14ac:dyDescent="0.3">
      <c r="A20" s="33" t="s">
        <v>249</v>
      </c>
      <c r="B20" s="33"/>
      <c r="D20" s="7" t="s">
        <v>250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U20" s="12"/>
    </row>
    <row r="21" spans="1:21" ht="18.75" x14ac:dyDescent="0.3">
      <c r="A21" s="33" t="s">
        <v>251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3" spans="1:21" ht="15.75" x14ac:dyDescent="0.25">
      <c r="A23" s="8" t="s">
        <v>252</v>
      </c>
      <c r="B23" s="8" t="s">
        <v>253</v>
      </c>
      <c r="C23" s="8" t="s">
        <v>254</v>
      </c>
      <c r="D23" s="8" t="s">
        <v>255</v>
      </c>
      <c r="E23" s="8" t="s">
        <v>256</v>
      </c>
      <c r="F23" s="8" t="s">
        <v>257</v>
      </c>
      <c r="G23" s="8" t="s">
        <v>16</v>
      </c>
      <c r="H23" s="8" t="s">
        <v>19</v>
      </c>
      <c r="I23" s="8" t="s">
        <v>29</v>
      </c>
      <c r="J23" s="8" t="s">
        <v>39</v>
      </c>
      <c r="K23" s="8" t="s">
        <v>52</v>
      </c>
      <c r="L23" s="8" t="s">
        <v>59</v>
      </c>
      <c r="M23" s="8" t="s">
        <v>103</v>
      </c>
      <c r="N23" s="8" t="s">
        <v>147</v>
      </c>
      <c r="O23" s="8" t="s">
        <v>258</v>
      </c>
      <c r="P23" s="8" t="s">
        <v>259</v>
      </c>
      <c r="Q23" s="8" t="s">
        <v>260</v>
      </c>
      <c r="R23" s="8" t="s">
        <v>261</v>
      </c>
    </row>
    <row r="24" spans="1:21" ht="15.75" x14ac:dyDescent="0.25">
      <c r="A24" s="8">
        <v>1</v>
      </c>
      <c r="B24" s="8" t="s">
        <v>262</v>
      </c>
      <c r="C24" s="8" t="s">
        <v>275</v>
      </c>
      <c r="D24" s="8">
        <v>41</v>
      </c>
      <c r="E24" s="8">
        <v>41</v>
      </c>
      <c r="F24" s="10">
        <v>1</v>
      </c>
      <c r="G24" s="8">
        <v>0</v>
      </c>
      <c r="H24" s="8">
        <v>5</v>
      </c>
      <c r="I24" s="8">
        <v>5</v>
      </c>
      <c r="J24" s="8">
        <v>6</v>
      </c>
      <c r="K24" s="8">
        <v>7</v>
      </c>
      <c r="L24" s="8">
        <v>11</v>
      </c>
      <c r="M24" s="8">
        <v>6</v>
      </c>
      <c r="N24" s="8">
        <v>1</v>
      </c>
      <c r="O24" s="8">
        <v>0</v>
      </c>
      <c r="P24" s="8">
        <f>SUM(G24:O24)</f>
        <v>41</v>
      </c>
      <c r="Q24" s="8">
        <f>G24*8+H24*7+I24*6+J24*5+K24*4+L24*3+M24*2+N24*1+O24*0</f>
        <v>169</v>
      </c>
      <c r="R24" s="8">
        <f t="shared" ref="R24:R30" si="5">ROUND(Q24*12.5/D24,1)</f>
        <v>51.5</v>
      </c>
    </row>
    <row r="25" spans="1:21" ht="15.75" x14ac:dyDescent="0.25">
      <c r="A25" s="8">
        <v>2</v>
      </c>
      <c r="B25" s="8" t="s">
        <v>263</v>
      </c>
      <c r="C25" s="9" t="s">
        <v>271</v>
      </c>
      <c r="D25" s="8">
        <v>41</v>
      </c>
      <c r="E25" s="8">
        <v>41</v>
      </c>
      <c r="F25" s="10">
        <v>1</v>
      </c>
      <c r="G25" s="8">
        <v>8</v>
      </c>
      <c r="H25" s="8">
        <v>12</v>
      </c>
      <c r="I25" s="8">
        <v>7</v>
      </c>
      <c r="J25" s="8">
        <v>9</v>
      </c>
      <c r="K25" s="8">
        <v>4</v>
      </c>
      <c r="L25" s="8">
        <v>1</v>
      </c>
      <c r="M25" s="8">
        <v>0</v>
      </c>
      <c r="N25" s="8">
        <v>0</v>
      </c>
      <c r="O25" s="8">
        <v>0</v>
      </c>
      <c r="P25" s="8">
        <f>SUM(G25:O25)</f>
        <v>41</v>
      </c>
      <c r="Q25" s="8">
        <f>G25*8+H25*7+I25*6+J25*5+K25*4+L25*3+M25*2+N25*1+O25*0</f>
        <v>254</v>
      </c>
      <c r="R25" s="8">
        <f t="shared" si="5"/>
        <v>77.400000000000006</v>
      </c>
    </row>
    <row r="26" spans="1:21" ht="15.75" x14ac:dyDescent="0.25">
      <c r="A26" s="35">
        <v>3</v>
      </c>
      <c r="B26" s="20" t="s">
        <v>287</v>
      </c>
      <c r="C26" s="20" t="s">
        <v>290</v>
      </c>
      <c r="D26" s="8">
        <v>33</v>
      </c>
      <c r="E26" s="8">
        <v>33</v>
      </c>
      <c r="F26" s="10">
        <v>1</v>
      </c>
      <c r="G26" s="8">
        <v>8</v>
      </c>
      <c r="H26" s="8">
        <v>6</v>
      </c>
      <c r="I26" s="8">
        <v>4</v>
      </c>
      <c r="J26" s="8">
        <v>9</v>
      </c>
      <c r="K26" s="8">
        <v>3</v>
      </c>
      <c r="L26" s="8">
        <v>3</v>
      </c>
      <c r="M26" s="8">
        <v>0</v>
      </c>
      <c r="N26" s="8">
        <v>0</v>
      </c>
      <c r="O26" s="8">
        <v>0</v>
      </c>
      <c r="P26" s="8">
        <f>SUM(G26:O26)</f>
        <v>33</v>
      </c>
      <c r="Q26" s="8">
        <f>G26*8+H26*7+I26*6+J26*5+K26*4+L26*3+M26*2+N26*1+O26*0</f>
        <v>196</v>
      </c>
      <c r="R26" s="8">
        <f t="shared" si="5"/>
        <v>74.2</v>
      </c>
    </row>
    <row r="27" spans="1:21" ht="15.75" x14ac:dyDescent="0.25">
      <c r="A27" s="36"/>
      <c r="B27" s="15" t="s">
        <v>288</v>
      </c>
      <c r="C27" s="15" t="s">
        <v>290</v>
      </c>
      <c r="D27" s="19">
        <v>8</v>
      </c>
      <c r="E27" s="8">
        <v>8</v>
      </c>
      <c r="F27" s="10">
        <v>1</v>
      </c>
      <c r="G27" s="8">
        <v>0</v>
      </c>
      <c r="H27" s="8">
        <v>0</v>
      </c>
      <c r="I27" s="8">
        <v>2</v>
      </c>
      <c r="J27" s="8">
        <v>3</v>
      </c>
      <c r="K27" s="8">
        <v>0</v>
      </c>
      <c r="L27" s="8">
        <v>0</v>
      </c>
      <c r="M27" s="8">
        <v>1</v>
      </c>
      <c r="N27" s="8">
        <v>2</v>
      </c>
      <c r="O27" s="8">
        <v>0</v>
      </c>
      <c r="P27" s="8">
        <f>SUM(G27:O27)</f>
        <v>8</v>
      </c>
      <c r="Q27" s="8">
        <f>G27*8+H27*7+I27*6+J27*5+K27*4+L27*3+M27*2+N27*1+O27*0</f>
        <v>31</v>
      </c>
      <c r="R27" s="8">
        <f t="shared" si="5"/>
        <v>48.4</v>
      </c>
    </row>
    <row r="28" spans="1:21" ht="15.75" x14ac:dyDescent="0.25">
      <c r="A28" s="8">
        <v>4</v>
      </c>
      <c r="B28" s="8" t="s">
        <v>265</v>
      </c>
      <c r="C28" s="15" t="s">
        <v>272</v>
      </c>
      <c r="D28" s="8">
        <v>41</v>
      </c>
      <c r="E28" s="8">
        <v>41</v>
      </c>
      <c r="F28" s="10">
        <v>1</v>
      </c>
      <c r="G28" s="8">
        <v>11</v>
      </c>
      <c r="H28" s="8">
        <v>5</v>
      </c>
      <c r="I28" s="8">
        <v>13</v>
      </c>
      <c r="J28" s="8">
        <v>6</v>
      </c>
      <c r="K28" s="8">
        <v>6</v>
      </c>
      <c r="L28" s="8">
        <v>0</v>
      </c>
      <c r="M28" s="8">
        <v>0</v>
      </c>
      <c r="N28" s="8">
        <v>0</v>
      </c>
      <c r="O28" s="8">
        <v>0</v>
      </c>
      <c r="P28" s="8">
        <f t="shared" ref="P28:P30" si="6">SUM(G28:O28)</f>
        <v>41</v>
      </c>
      <c r="Q28" s="8">
        <f t="shared" ref="Q28:Q31" si="7">G28*8+H28*7+I28*6+J28*5+K28*4+L28*3+M28*2+N28*1+O28*0</f>
        <v>255</v>
      </c>
      <c r="R28" s="8">
        <f t="shared" si="5"/>
        <v>77.7</v>
      </c>
    </row>
    <row r="29" spans="1:21" ht="15.75" x14ac:dyDescent="0.25">
      <c r="A29" s="8">
        <v>5</v>
      </c>
      <c r="B29" s="8" t="s">
        <v>267</v>
      </c>
      <c r="C29" s="8" t="s">
        <v>268</v>
      </c>
      <c r="D29" s="8">
        <v>41</v>
      </c>
      <c r="E29" s="8">
        <v>41</v>
      </c>
      <c r="F29" s="10">
        <v>1</v>
      </c>
      <c r="G29" s="8">
        <v>5</v>
      </c>
      <c r="H29" s="8">
        <v>5</v>
      </c>
      <c r="I29" s="8">
        <v>4</v>
      </c>
      <c r="J29" s="8">
        <v>15</v>
      </c>
      <c r="K29" s="8">
        <v>7</v>
      </c>
      <c r="L29" s="8">
        <v>5</v>
      </c>
      <c r="M29" s="8">
        <v>0</v>
      </c>
      <c r="N29" s="8">
        <v>0</v>
      </c>
      <c r="O29" s="8">
        <v>0</v>
      </c>
      <c r="P29" s="8">
        <f t="shared" si="6"/>
        <v>41</v>
      </c>
      <c r="Q29" s="8">
        <f t="shared" si="7"/>
        <v>217</v>
      </c>
      <c r="R29" s="8">
        <f t="shared" si="5"/>
        <v>66.2</v>
      </c>
    </row>
    <row r="30" spans="1:21" ht="15.75" x14ac:dyDescent="0.25">
      <c r="A30" s="8">
        <v>6</v>
      </c>
      <c r="B30" s="8" t="s">
        <v>269</v>
      </c>
      <c r="C30" s="15" t="s">
        <v>293</v>
      </c>
      <c r="D30" s="8">
        <v>41</v>
      </c>
      <c r="E30" s="8">
        <v>41</v>
      </c>
      <c r="F30" s="10">
        <v>1</v>
      </c>
      <c r="G30" s="8">
        <v>7</v>
      </c>
      <c r="H30" s="8">
        <v>3</v>
      </c>
      <c r="I30" s="8">
        <v>6</v>
      </c>
      <c r="J30" s="8">
        <v>4</v>
      </c>
      <c r="K30" s="8">
        <v>7</v>
      </c>
      <c r="L30" s="8">
        <v>10</v>
      </c>
      <c r="M30" s="8">
        <v>3</v>
      </c>
      <c r="N30" s="8">
        <v>1</v>
      </c>
      <c r="O30" s="8">
        <v>0</v>
      </c>
      <c r="P30" s="8">
        <f t="shared" si="6"/>
        <v>41</v>
      </c>
      <c r="Q30" s="8">
        <f t="shared" si="7"/>
        <v>198</v>
      </c>
      <c r="R30" s="8">
        <f t="shared" si="5"/>
        <v>60.4</v>
      </c>
    </row>
    <row r="31" spans="1:21" ht="15.75" x14ac:dyDescent="0.25">
      <c r="A31" s="8"/>
      <c r="B31" s="8"/>
      <c r="C31" s="8" t="s">
        <v>259</v>
      </c>
      <c r="D31" s="8">
        <v>41</v>
      </c>
      <c r="E31" s="8">
        <v>41</v>
      </c>
      <c r="F31" s="10">
        <v>1</v>
      </c>
      <c r="G31" s="8">
        <f t="shared" ref="G31:O31" si="8">SUM(G24:G30)</f>
        <v>39</v>
      </c>
      <c r="H31" s="8">
        <f t="shared" si="8"/>
        <v>36</v>
      </c>
      <c r="I31" s="8">
        <f t="shared" si="8"/>
        <v>41</v>
      </c>
      <c r="J31" s="8">
        <f t="shared" si="8"/>
        <v>52</v>
      </c>
      <c r="K31" s="8">
        <f t="shared" si="8"/>
        <v>34</v>
      </c>
      <c r="L31" s="8">
        <f t="shared" si="8"/>
        <v>30</v>
      </c>
      <c r="M31" s="8">
        <f t="shared" si="8"/>
        <v>10</v>
      </c>
      <c r="N31" s="8">
        <f t="shared" si="8"/>
        <v>4</v>
      </c>
      <c r="O31" s="8">
        <f t="shared" si="8"/>
        <v>0</v>
      </c>
      <c r="P31" s="8">
        <f t="shared" ref="P31" si="9">SUM(P24:P30)</f>
        <v>246</v>
      </c>
      <c r="Q31" s="8">
        <f t="shared" si="7"/>
        <v>1320</v>
      </c>
      <c r="R31" s="8">
        <f>ROUND(Q31*100/48/D31,1)</f>
        <v>67.099999999999994</v>
      </c>
    </row>
    <row r="33" spans="1:18" ht="18.75" x14ac:dyDescent="0.3">
      <c r="A33" s="33" t="s">
        <v>247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ht="18.75" x14ac:dyDescent="0.3">
      <c r="A34" s="33" t="s">
        <v>286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1:18" ht="18.75" x14ac:dyDescent="0.3">
      <c r="A35" s="6"/>
      <c r="B35" s="6"/>
      <c r="D35" s="6"/>
      <c r="E35" s="7" t="s">
        <v>274</v>
      </c>
      <c r="F35" s="6"/>
      <c r="P35" s="6"/>
      <c r="Q35" s="6"/>
      <c r="R35" s="6"/>
    </row>
    <row r="36" spans="1:18" ht="18.75" x14ac:dyDescent="0.3">
      <c r="A36" s="33" t="s">
        <v>249</v>
      </c>
      <c r="B36" s="33"/>
      <c r="C36" s="33"/>
      <c r="D36" s="7" t="s">
        <v>250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8.75" x14ac:dyDescent="0.3">
      <c r="A37" s="33" t="s">
        <v>251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9" spans="1:18" ht="15.75" x14ac:dyDescent="0.25">
      <c r="A39" s="8" t="s">
        <v>252</v>
      </c>
      <c r="B39" s="8" t="s">
        <v>253</v>
      </c>
      <c r="C39" s="8" t="s">
        <v>254</v>
      </c>
      <c r="D39" s="8" t="s">
        <v>255</v>
      </c>
      <c r="E39" s="8" t="s">
        <v>256</v>
      </c>
      <c r="F39" s="8" t="s">
        <v>257</v>
      </c>
      <c r="G39" s="8" t="s">
        <v>16</v>
      </c>
      <c r="H39" s="8" t="s">
        <v>19</v>
      </c>
      <c r="I39" s="8" t="s">
        <v>29</v>
      </c>
      <c r="J39" s="8" t="s">
        <v>39</v>
      </c>
      <c r="K39" s="8" t="s">
        <v>52</v>
      </c>
      <c r="L39" s="8" t="s">
        <v>59</v>
      </c>
      <c r="M39" s="8" t="s">
        <v>103</v>
      </c>
      <c r="N39" s="8" t="s">
        <v>147</v>
      </c>
      <c r="O39" s="8" t="s">
        <v>258</v>
      </c>
      <c r="P39" s="8" t="s">
        <v>259</v>
      </c>
      <c r="Q39" s="8" t="s">
        <v>260</v>
      </c>
      <c r="R39" s="8" t="s">
        <v>261</v>
      </c>
    </row>
    <row r="40" spans="1:18" ht="15.75" x14ac:dyDescent="0.25">
      <c r="A40" s="8">
        <v>1</v>
      </c>
      <c r="B40" s="8" t="s">
        <v>262</v>
      </c>
      <c r="C40" s="8" t="s">
        <v>289</v>
      </c>
      <c r="D40" s="8">
        <v>40</v>
      </c>
      <c r="E40" s="8">
        <v>40</v>
      </c>
      <c r="F40" s="10">
        <v>1</v>
      </c>
      <c r="G40" s="8">
        <v>2</v>
      </c>
      <c r="H40" s="8">
        <v>3</v>
      </c>
      <c r="I40" s="8">
        <v>4</v>
      </c>
      <c r="J40" s="8">
        <v>9</v>
      </c>
      <c r="K40" s="8">
        <v>7</v>
      </c>
      <c r="L40" s="8">
        <v>10</v>
      </c>
      <c r="M40" s="8">
        <v>5</v>
      </c>
      <c r="N40" s="8">
        <v>0</v>
      </c>
      <c r="O40" s="8">
        <v>0</v>
      </c>
      <c r="P40" s="8">
        <f t="shared" ref="P40:P46" si="10">SUM(G40:O40)</f>
        <v>40</v>
      </c>
      <c r="Q40" s="8">
        <f t="shared" ref="Q40:Q47" si="11">G40*8+H40*7+I40*6+J40*5+K40*4+L40*3+M40*2+N40*1+O40*0</f>
        <v>174</v>
      </c>
      <c r="R40" s="8">
        <f t="shared" ref="R40:R46" si="12">ROUND(Q40*12.5/D40,1)</f>
        <v>54.4</v>
      </c>
    </row>
    <row r="41" spans="1:18" ht="15.75" x14ac:dyDescent="0.25">
      <c r="A41" s="8">
        <v>2</v>
      </c>
      <c r="B41" s="8" t="s">
        <v>263</v>
      </c>
      <c r="C41" s="9" t="s">
        <v>276</v>
      </c>
      <c r="D41" s="8">
        <v>40</v>
      </c>
      <c r="E41" s="8">
        <v>40</v>
      </c>
      <c r="F41" s="10">
        <v>1</v>
      </c>
      <c r="G41" s="8">
        <v>8</v>
      </c>
      <c r="H41" s="8">
        <v>8</v>
      </c>
      <c r="I41" s="8">
        <v>10</v>
      </c>
      <c r="J41" s="8">
        <v>8</v>
      </c>
      <c r="K41" s="8">
        <v>4</v>
      </c>
      <c r="L41" s="8">
        <v>2</v>
      </c>
      <c r="M41" s="8">
        <v>0</v>
      </c>
      <c r="N41" s="8">
        <v>0</v>
      </c>
      <c r="O41" s="8">
        <v>0</v>
      </c>
      <c r="P41" s="8">
        <f t="shared" si="10"/>
        <v>40</v>
      </c>
      <c r="Q41" s="8">
        <f t="shared" si="11"/>
        <v>242</v>
      </c>
      <c r="R41" s="8">
        <f t="shared" si="12"/>
        <v>75.599999999999994</v>
      </c>
    </row>
    <row r="42" spans="1:18" ht="15.75" x14ac:dyDescent="0.25">
      <c r="A42" s="35">
        <v>3</v>
      </c>
      <c r="B42" s="20" t="s">
        <v>287</v>
      </c>
      <c r="C42" s="8" t="s">
        <v>277</v>
      </c>
      <c r="D42" s="8">
        <v>33</v>
      </c>
      <c r="E42" s="8">
        <v>33</v>
      </c>
      <c r="F42" s="13">
        <v>1</v>
      </c>
      <c r="G42" s="8">
        <v>3</v>
      </c>
      <c r="H42" s="8">
        <v>8</v>
      </c>
      <c r="I42" s="8">
        <v>5</v>
      </c>
      <c r="J42" s="8">
        <v>4</v>
      </c>
      <c r="K42" s="8">
        <v>7</v>
      </c>
      <c r="L42" s="8">
        <v>5</v>
      </c>
      <c r="M42" s="8">
        <v>1</v>
      </c>
      <c r="N42" s="8">
        <v>0</v>
      </c>
      <c r="O42" s="8">
        <v>0</v>
      </c>
      <c r="P42" s="8">
        <f t="shared" si="10"/>
        <v>33</v>
      </c>
      <c r="Q42" s="8">
        <f t="shared" si="11"/>
        <v>175</v>
      </c>
      <c r="R42" s="8">
        <f t="shared" si="12"/>
        <v>66.3</v>
      </c>
    </row>
    <row r="43" spans="1:18" ht="15.75" x14ac:dyDescent="0.25">
      <c r="A43" s="36"/>
      <c r="B43" s="15" t="s">
        <v>288</v>
      </c>
      <c r="C43" s="8" t="s">
        <v>277</v>
      </c>
      <c r="D43" s="8">
        <v>7</v>
      </c>
      <c r="E43" s="8">
        <v>7</v>
      </c>
      <c r="F43" s="13">
        <v>1</v>
      </c>
      <c r="G43" s="8">
        <v>0</v>
      </c>
      <c r="H43" s="8">
        <v>0</v>
      </c>
      <c r="I43" s="8">
        <v>1</v>
      </c>
      <c r="J43" s="8">
        <v>0</v>
      </c>
      <c r="K43" s="8">
        <v>3</v>
      </c>
      <c r="L43" s="8">
        <v>1</v>
      </c>
      <c r="M43" s="8">
        <v>2</v>
      </c>
      <c r="N43" s="8">
        <v>0</v>
      </c>
      <c r="O43" s="8">
        <v>0</v>
      </c>
      <c r="P43" s="8">
        <f t="shared" ref="P43" si="13">SUM(G43:O43)</f>
        <v>7</v>
      </c>
      <c r="Q43" s="8">
        <f t="shared" ref="Q43" si="14">G43*8+H43*7+I43*6+J43*5+K43*4+L43*3+M43*2+N43*1+O43*0</f>
        <v>25</v>
      </c>
      <c r="R43" s="8">
        <f t="shared" ref="R43" si="15">ROUND(Q43*12.5/D43,1)</f>
        <v>44.6</v>
      </c>
    </row>
    <row r="44" spans="1:18" ht="15.75" x14ac:dyDescent="0.25">
      <c r="A44" s="8">
        <v>4</v>
      </c>
      <c r="B44" s="8" t="s">
        <v>265</v>
      </c>
      <c r="C44" s="8" t="s">
        <v>272</v>
      </c>
      <c r="D44" s="8">
        <v>40</v>
      </c>
      <c r="E44" s="8">
        <v>40</v>
      </c>
      <c r="F44" s="13">
        <v>1</v>
      </c>
      <c r="G44" s="8">
        <v>2</v>
      </c>
      <c r="H44" s="8">
        <v>4</v>
      </c>
      <c r="I44" s="8">
        <v>7</v>
      </c>
      <c r="J44" s="8">
        <v>16</v>
      </c>
      <c r="K44" s="8">
        <v>9</v>
      </c>
      <c r="L44" s="8">
        <v>2</v>
      </c>
      <c r="M44" s="8">
        <v>0</v>
      </c>
      <c r="N44" s="8">
        <v>0</v>
      </c>
      <c r="O44" s="8">
        <v>0</v>
      </c>
      <c r="P44" s="8">
        <f t="shared" si="10"/>
        <v>40</v>
      </c>
      <c r="Q44" s="8">
        <f t="shared" si="11"/>
        <v>208</v>
      </c>
      <c r="R44" s="8">
        <f t="shared" si="12"/>
        <v>65</v>
      </c>
    </row>
    <row r="45" spans="1:18" ht="15.75" x14ac:dyDescent="0.25">
      <c r="A45" s="8">
        <v>5</v>
      </c>
      <c r="B45" s="8" t="s">
        <v>267</v>
      </c>
      <c r="C45" s="8" t="s">
        <v>278</v>
      </c>
      <c r="D45" s="8">
        <v>40</v>
      </c>
      <c r="E45" s="8">
        <v>40</v>
      </c>
      <c r="F45" s="10">
        <v>1</v>
      </c>
      <c r="G45" s="8">
        <v>1</v>
      </c>
      <c r="H45" s="8">
        <v>4</v>
      </c>
      <c r="I45" s="8">
        <v>6</v>
      </c>
      <c r="J45" s="8">
        <v>12</v>
      </c>
      <c r="K45" s="8">
        <v>12</v>
      </c>
      <c r="L45" s="8">
        <v>4</v>
      </c>
      <c r="M45" s="8">
        <v>1</v>
      </c>
      <c r="N45" s="8">
        <v>0</v>
      </c>
      <c r="O45" s="8">
        <v>0</v>
      </c>
      <c r="P45" s="8">
        <f t="shared" si="10"/>
        <v>40</v>
      </c>
      <c r="Q45" s="8">
        <f t="shared" si="11"/>
        <v>194</v>
      </c>
      <c r="R45" s="8">
        <f t="shared" si="12"/>
        <v>60.6</v>
      </c>
    </row>
    <row r="46" spans="1:18" ht="15.75" x14ac:dyDescent="0.25">
      <c r="A46" s="8">
        <v>6</v>
      </c>
      <c r="B46" s="8" t="s">
        <v>269</v>
      </c>
      <c r="C46" s="15" t="s">
        <v>293</v>
      </c>
      <c r="D46" s="8">
        <v>40</v>
      </c>
      <c r="E46" s="8">
        <v>40</v>
      </c>
      <c r="F46" s="10">
        <v>1</v>
      </c>
      <c r="G46" s="8">
        <v>3</v>
      </c>
      <c r="H46" s="8">
        <v>2</v>
      </c>
      <c r="I46" s="8">
        <v>8</v>
      </c>
      <c r="J46" s="8">
        <v>4</v>
      </c>
      <c r="K46" s="8">
        <v>8</v>
      </c>
      <c r="L46" s="8">
        <v>8</v>
      </c>
      <c r="M46" s="8">
        <v>6</v>
      </c>
      <c r="N46" s="8">
        <v>1</v>
      </c>
      <c r="O46" s="8">
        <v>0</v>
      </c>
      <c r="P46" s="8">
        <f t="shared" si="10"/>
        <v>40</v>
      </c>
      <c r="Q46" s="8">
        <f t="shared" si="11"/>
        <v>175</v>
      </c>
      <c r="R46" s="8">
        <f t="shared" si="12"/>
        <v>54.7</v>
      </c>
    </row>
    <row r="47" spans="1:18" ht="15.75" x14ac:dyDescent="0.25">
      <c r="A47" s="8"/>
      <c r="B47" s="8"/>
      <c r="C47" s="8" t="s">
        <v>259</v>
      </c>
      <c r="D47" s="8">
        <v>40</v>
      </c>
      <c r="E47" s="8">
        <v>40</v>
      </c>
      <c r="F47" s="13">
        <v>1</v>
      </c>
      <c r="G47" s="8">
        <f t="shared" ref="G47:O47" si="16">SUM(G40:G46)</f>
        <v>19</v>
      </c>
      <c r="H47" s="8">
        <f t="shared" si="16"/>
        <v>29</v>
      </c>
      <c r="I47" s="8">
        <f t="shared" si="16"/>
        <v>41</v>
      </c>
      <c r="J47" s="8">
        <f t="shared" si="16"/>
        <v>53</v>
      </c>
      <c r="K47" s="8">
        <f t="shared" si="16"/>
        <v>50</v>
      </c>
      <c r="L47" s="8">
        <f t="shared" si="16"/>
        <v>32</v>
      </c>
      <c r="M47" s="8">
        <f t="shared" si="16"/>
        <v>15</v>
      </c>
      <c r="N47" s="8">
        <f t="shared" si="16"/>
        <v>1</v>
      </c>
      <c r="O47" s="8">
        <f t="shared" si="16"/>
        <v>0</v>
      </c>
      <c r="P47" s="8">
        <f t="shared" ref="P47" si="17">SUM(P40:P46)</f>
        <v>240</v>
      </c>
      <c r="Q47" s="8">
        <f t="shared" si="11"/>
        <v>1193</v>
      </c>
      <c r="R47" s="8">
        <f>ROUND(Q47*100/48/D47,1)</f>
        <v>62.1</v>
      </c>
    </row>
    <row r="50" spans="1:20" ht="18.75" x14ac:dyDescent="0.3">
      <c r="A50" s="33" t="s">
        <v>247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1:20" ht="18.75" x14ac:dyDescent="0.3">
      <c r="A51" s="33" t="s">
        <v>286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</row>
    <row r="52" spans="1:20" ht="18.75" x14ac:dyDescent="0.3">
      <c r="D52" s="33" t="s">
        <v>279</v>
      </c>
      <c r="E52" s="34"/>
      <c r="F52" s="34"/>
    </row>
    <row r="53" spans="1:20" ht="18.75" x14ac:dyDescent="0.3">
      <c r="A53" s="33" t="s">
        <v>249</v>
      </c>
      <c r="B53" s="33"/>
      <c r="C53" s="33"/>
      <c r="D53" s="7" t="s">
        <v>250</v>
      </c>
    </row>
    <row r="54" spans="1:20" ht="18.75" x14ac:dyDescent="0.3">
      <c r="A54" s="33" t="s">
        <v>280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6" spans="1:20" x14ac:dyDescent="0.25">
      <c r="A56" s="12" t="s">
        <v>252</v>
      </c>
      <c r="B56" s="12" t="s">
        <v>253</v>
      </c>
      <c r="C56" s="12" t="s">
        <v>254</v>
      </c>
      <c r="D56" s="12" t="s">
        <v>255</v>
      </c>
      <c r="E56" s="12" t="s">
        <v>256</v>
      </c>
      <c r="F56" s="12" t="s">
        <v>257</v>
      </c>
      <c r="G56" s="12" t="s">
        <v>16</v>
      </c>
      <c r="H56" s="12" t="s">
        <v>19</v>
      </c>
      <c r="I56" s="12" t="s">
        <v>29</v>
      </c>
      <c r="J56" s="12" t="s">
        <v>39</v>
      </c>
      <c r="K56" s="12" t="s">
        <v>52</v>
      </c>
      <c r="L56" s="12" t="s">
        <v>59</v>
      </c>
      <c r="M56" s="12" t="s">
        <v>103</v>
      </c>
      <c r="N56" s="12" t="s">
        <v>147</v>
      </c>
      <c r="O56" s="12" t="s">
        <v>258</v>
      </c>
      <c r="P56" s="12" t="s">
        <v>259</v>
      </c>
      <c r="Q56" s="12" t="s">
        <v>260</v>
      </c>
      <c r="R56" s="12" t="s">
        <v>261</v>
      </c>
    </row>
    <row r="57" spans="1:20" x14ac:dyDescent="0.25">
      <c r="A57" s="12">
        <v>1</v>
      </c>
      <c r="B57" s="12" t="s">
        <v>262</v>
      </c>
      <c r="C57" s="12" t="s">
        <v>281</v>
      </c>
      <c r="D57" s="12">
        <f t="shared" ref="D57:E60" si="18">D40+D24+D8</f>
        <v>122</v>
      </c>
      <c r="E57" s="12">
        <f t="shared" si="18"/>
        <v>122</v>
      </c>
      <c r="F57" s="13">
        <v>1</v>
      </c>
      <c r="G57" s="12">
        <f t="shared" ref="G57:O57" si="19">G40+G24+G8</f>
        <v>2</v>
      </c>
      <c r="H57" s="12">
        <f t="shared" si="19"/>
        <v>11</v>
      </c>
      <c r="I57" s="12">
        <f t="shared" si="19"/>
        <v>13</v>
      </c>
      <c r="J57" s="12">
        <f t="shared" si="19"/>
        <v>20</v>
      </c>
      <c r="K57" s="12">
        <f t="shared" si="19"/>
        <v>23</v>
      </c>
      <c r="L57" s="12">
        <f t="shared" si="19"/>
        <v>30</v>
      </c>
      <c r="M57" s="12">
        <f t="shared" si="19"/>
        <v>20</v>
      </c>
      <c r="N57" s="12">
        <f t="shared" si="19"/>
        <v>3</v>
      </c>
      <c r="O57" s="12">
        <f t="shared" si="19"/>
        <v>0</v>
      </c>
      <c r="P57" s="12">
        <f t="shared" ref="P57:P62" si="20">P40+P24+P8</f>
        <v>122</v>
      </c>
      <c r="Q57" s="12">
        <f t="shared" ref="Q57:Q62" si="21">G57*8+H57*7+I57*6+J57*5+K57*4+L57*3+M57*2+N57*1+O57*0</f>
        <v>496</v>
      </c>
      <c r="R57" s="12">
        <f t="shared" ref="R57:R62" si="22">ROUND(Q57*12.5/D57,1)</f>
        <v>50.8</v>
      </c>
      <c r="T57" s="5">
        <f>153+169+174</f>
        <v>496</v>
      </c>
    </row>
    <row r="58" spans="1:20" x14ac:dyDescent="0.25">
      <c r="A58" s="12">
        <v>2</v>
      </c>
      <c r="B58" s="12" t="s">
        <v>263</v>
      </c>
      <c r="C58" s="12" t="s">
        <v>281</v>
      </c>
      <c r="D58" s="12">
        <f t="shared" si="18"/>
        <v>122</v>
      </c>
      <c r="E58" s="12">
        <f t="shared" si="18"/>
        <v>122</v>
      </c>
      <c r="F58" s="13">
        <v>1</v>
      </c>
      <c r="G58" s="12">
        <f t="shared" ref="G58:O58" si="23">G41+G25+G9</f>
        <v>27</v>
      </c>
      <c r="H58" s="12">
        <f t="shared" si="23"/>
        <v>29</v>
      </c>
      <c r="I58" s="12">
        <f t="shared" si="23"/>
        <v>21</v>
      </c>
      <c r="J58" s="12">
        <f t="shared" si="23"/>
        <v>27</v>
      </c>
      <c r="K58" s="12">
        <f t="shared" si="23"/>
        <v>12</v>
      </c>
      <c r="L58" s="12">
        <f t="shared" si="23"/>
        <v>6</v>
      </c>
      <c r="M58" s="12">
        <f t="shared" si="23"/>
        <v>0</v>
      </c>
      <c r="N58" s="12">
        <f t="shared" si="23"/>
        <v>0</v>
      </c>
      <c r="O58" s="12">
        <f t="shared" si="23"/>
        <v>0</v>
      </c>
      <c r="P58" s="12">
        <f t="shared" si="20"/>
        <v>122</v>
      </c>
      <c r="Q58" s="12">
        <f t="shared" si="21"/>
        <v>746</v>
      </c>
      <c r="R58" s="12">
        <f t="shared" si="22"/>
        <v>76.400000000000006</v>
      </c>
      <c r="T58" s="5">
        <f>250+254+242</f>
        <v>746</v>
      </c>
    </row>
    <row r="59" spans="1:20" ht="15.75" x14ac:dyDescent="0.25">
      <c r="A59" s="39">
        <v>3</v>
      </c>
      <c r="B59" s="20" t="s">
        <v>287</v>
      </c>
      <c r="C59" s="12" t="s">
        <v>281</v>
      </c>
      <c r="D59" s="12">
        <f t="shared" si="18"/>
        <v>93</v>
      </c>
      <c r="E59" s="12">
        <f t="shared" si="18"/>
        <v>93</v>
      </c>
      <c r="F59" s="13">
        <v>1</v>
      </c>
      <c r="G59" s="12">
        <f t="shared" ref="G59:O59" si="24">G42+G26+G10</f>
        <v>17</v>
      </c>
      <c r="H59" s="12">
        <f t="shared" si="24"/>
        <v>17</v>
      </c>
      <c r="I59" s="12">
        <f t="shared" si="24"/>
        <v>12</v>
      </c>
      <c r="J59" s="12">
        <f t="shared" si="24"/>
        <v>23</v>
      </c>
      <c r="K59" s="12">
        <f t="shared" si="24"/>
        <v>12</v>
      </c>
      <c r="L59" s="12">
        <f t="shared" si="24"/>
        <v>10</v>
      </c>
      <c r="M59" s="12">
        <f t="shared" si="24"/>
        <v>1</v>
      </c>
      <c r="N59" s="12">
        <f t="shared" si="24"/>
        <v>1</v>
      </c>
      <c r="O59" s="12">
        <f t="shared" si="24"/>
        <v>0</v>
      </c>
      <c r="P59" s="12">
        <f t="shared" si="20"/>
        <v>93</v>
      </c>
      <c r="Q59" s="12">
        <f t="shared" si="21"/>
        <v>523</v>
      </c>
      <c r="R59" s="12">
        <f t="shared" si="22"/>
        <v>70.3</v>
      </c>
      <c r="T59" s="5">
        <f>152+196+175</f>
        <v>523</v>
      </c>
    </row>
    <row r="60" spans="1:20" ht="15.75" x14ac:dyDescent="0.25">
      <c r="A60" s="40"/>
      <c r="B60" s="15" t="s">
        <v>288</v>
      </c>
      <c r="C60" s="12" t="s">
        <v>281</v>
      </c>
      <c r="D60" s="12">
        <f t="shared" si="18"/>
        <v>29</v>
      </c>
      <c r="E60" s="12">
        <f t="shared" si="18"/>
        <v>29</v>
      </c>
      <c r="F60" s="13">
        <v>1</v>
      </c>
      <c r="G60" s="12">
        <f t="shared" ref="G60:O60" si="25">G43+G27+G11</f>
        <v>0</v>
      </c>
      <c r="H60" s="12">
        <f t="shared" si="25"/>
        <v>0</v>
      </c>
      <c r="I60" s="12">
        <f t="shared" si="25"/>
        <v>5</v>
      </c>
      <c r="J60" s="12">
        <f t="shared" si="25"/>
        <v>4</v>
      </c>
      <c r="K60" s="12">
        <f t="shared" si="25"/>
        <v>6</v>
      </c>
      <c r="L60" s="12">
        <f t="shared" si="25"/>
        <v>7</v>
      </c>
      <c r="M60" s="12">
        <f t="shared" si="25"/>
        <v>4</v>
      </c>
      <c r="N60" s="12">
        <f t="shared" si="25"/>
        <v>3</v>
      </c>
      <c r="O60" s="12">
        <f t="shared" si="25"/>
        <v>0</v>
      </c>
      <c r="P60" s="12">
        <f t="shared" si="20"/>
        <v>29</v>
      </c>
      <c r="Q60" s="12">
        <f t="shared" si="21"/>
        <v>106</v>
      </c>
      <c r="R60" s="12">
        <f t="shared" si="22"/>
        <v>45.7</v>
      </c>
      <c r="T60" s="5">
        <f>50+31+25</f>
        <v>106</v>
      </c>
    </row>
    <row r="61" spans="1:20" x14ac:dyDescent="0.25">
      <c r="A61" s="12">
        <v>4</v>
      </c>
      <c r="B61" s="12" t="s">
        <v>265</v>
      </c>
      <c r="C61" s="12" t="s">
        <v>281</v>
      </c>
      <c r="D61" s="12">
        <f t="shared" ref="D61:E61" si="26">D44+D28+D12</f>
        <v>122</v>
      </c>
      <c r="E61" s="12">
        <f t="shared" si="26"/>
        <v>122</v>
      </c>
      <c r="F61" s="13">
        <v>1</v>
      </c>
      <c r="G61" s="12">
        <f>G44+G28+G12</f>
        <v>22</v>
      </c>
      <c r="H61" s="12">
        <f t="shared" ref="H61:O61" si="27">H44+H28+H12</f>
        <v>13</v>
      </c>
      <c r="I61" s="12">
        <f t="shared" si="27"/>
        <v>34</v>
      </c>
      <c r="J61" s="12">
        <f t="shared" si="27"/>
        <v>30</v>
      </c>
      <c r="K61" s="12">
        <f t="shared" si="27"/>
        <v>19</v>
      </c>
      <c r="L61" s="12">
        <f t="shared" si="27"/>
        <v>4</v>
      </c>
      <c r="M61" s="12">
        <f t="shared" si="27"/>
        <v>0</v>
      </c>
      <c r="N61" s="12">
        <f t="shared" si="27"/>
        <v>0</v>
      </c>
      <c r="O61" s="12">
        <f t="shared" si="27"/>
        <v>0</v>
      </c>
      <c r="P61" s="12">
        <f t="shared" si="20"/>
        <v>122</v>
      </c>
      <c r="Q61" s="12">
        <f t="shared" si="21"/>
        <v>709</v>
      </c>
      <c r="R61" s="12">
        <f t="shared" si="22"/>
        <v>72.599999999999994</v>
      </c>
      <c r="T61" s="5">
        <f>246+255+208</f>
        <v>709</v>
      </c>
    </row>
    <row r="62" spans="1:20" x14ac:dyDescent="0.25">
      <c r="A62" s="12">
        <v>5</v>
      </c>
      <c r="B62" s="12" t="s">
        <v>267</v>
      </c>
      <c r="C62" s="12" t="s">
        <v>281</v>
      </c>
      <c r="D62" s="12">
        <f t="shared" ref="D62:E62" si="28">D45+D29+D13</f>
        <v>122</v>
      </c>
      <c r="E62" s="12">
        <f t="shared" si="28"/>
        <v>122</v>
      </c>
      <c r="F62" s="13">
        <v>1</v>
      </c>
      <c r="G62" s="12">
        <f>G45+G29+G13</f>
        <v>9</v>
      </c>
      <c r="H62" s="12">
        <f t="shared" ref="H62:O62" si="29">H45+H29+H13</f>
        <v>16</v>
      </c>
      <c r="I62" s="12">
        <f t="shared" si="29"/>
        <v>13</v>
      </c>
      <c r="J62" s="12">
        <f t="shared" si="29"/>
        <v>33</v>
      </c>
      <c r="K62" s="12">
        <f t="shared" si="29"/>
        <v>26</v>
      </c>
      <c r="L62" s="12">
        <f t="shared" si="29"/>
        <v>21</v>
      </c>
      <c r="M62" s="12">
        <f t="shared" si="29"/>
        <v>4</v>
      </c>
      <c r="N62" s="12">
        <f t="shared" si="29"/>
        <v>0</v>
      </c>
      <c r="O62" s="12">
        <f t="shared" si="29"/>
        <v>0</v>
      </c>
      <c r="P62" s="12">
        <f t="shared" si="20"/>
        <v>122</v>
      </c>
      <c r="Q62" s="12">
        <f t="shared" si="21"/>
        <v>602</v>
      </c>
      <c r="R62" s="12">
        <f t="shared" si="22"/>
        <v>61.7</v>
      </c>
      <c r="T62" s="5">
        <f>191+217+194</f>
        <v>602</v>
      </c>
    </row>
    <row r="63" spans="1:20" x14ac:dyDescent="0.25">
      <c r="A63" s="12">
        <v>6</v>
      </c>
      <c r="B63" s="12" t="s">
        <v>269</v>
      </c>
      <c r="C63" s="12" t="s">
        <v>281</v>
      </c>
      <c r="D63" s="12">
        <f>D46+D30+D14</f>
        <v>122</v>
      </c>
      <c r="E63" s="12">
        <f>E46+E30+E14</f>
        <v>122</v>
      </c>
      <c r="F63" s="13">
        <v>1</v>
      </c>
      <c r="G63" s="12">
        <f>G46+G30+G14</f>
        <v>16</v>
      </c>
      <c r="H63" s="12">
        <f t="shared" ref="H63:P63" si="30">H46+H30+H14</f>
        <v>9</v>
      </c>
      <c r="I63" s="12">
        <f t="shared" si="30"/>
        <v>19</v>
      </c>
      <c r="J63" s="12">
        <f t="shared" si="30"/>
        <v>8</v>
      </c>
      <c r="K63" s="12">
        <f t="shared" si="30"/>
        <v>22</v>
      </c>
      <c r="L63" s="12">
        <f t="shared" si="30"/>
        <v>29</v>
      </c>
      <c r="M63" s="12">
        <f t="shared" si="30"/>
        <v>17</v>
      </c>
      <c r="N63" s="12">
        <f t="shared" si="30"/>
        <v>2</v>
      </c>
      <c r="O63" s="12">
        <f t="shared" si="30"/>
        <v>0</v>
      </c>
      <c r="P63" s="12">
        <f t="shared" si="30"/>
        <v>122</v>
      </c>
      <c r="Q63" s="12">
        <f>G63*8+H63*7+I63*6+J63*5+K63*4+L63*3+M63*2+N63*1+O63*0</f>
        <v>556</v>
      </c>
      <c r="R63" s="12">
        <f>ROUND(Q63*12.5/D63,1)</f>
        <v>57</v>
      </c>
      <c r="T63" s="5">
        <f>183+198+175</f>
        <v>556</v>
      </c>
    </row>
    <row r="64" spans="1:20" x14ac:dyDescent="0.25">
      <c r="A64" s="14"/>
      <c r="B64" s="14"/>
      <c r="C64" s="12" t="s">
        <v>259</v>
      </c>
      <c r="D64" s="12">
        <f>D47+D31+D15</f>
        <v>122</v>
      </c>
      <c r="E64" s="12">
        <f>E47+E31+E15</f>
        <v>122</v>
      </c>
      <c r="F64" s="13">
        <v>1</v>
      </c>
      <c r="G64" s="12">
        <f>SUM(G57:G63)</f>
        <v>93</v>
      </c>
      <c r="H64" s="12">
        <f t="shared" ref="H64:Q64" si="31">SUM(H57:H63)</f>
        <v>95</v>
      </c>
      <c r="I64" s="12">
        <f t="shared" si="31"/>
        <v>117</v>
      </c>
      <c r="J64" s="12">
        <f t="shared" si="31"/>
        <v>145</v>
      </c>
      <c r="K64" s="12">
        <f t="shared" si="31"/>
        <v>120</v>
      </c>
      <c r="L64" s="12">
        <f t="shared" si="31"/>
        <v>107</v>
      </c>
      <c r="M64" s="12">
        <f t="shared" si="31"/>
        <v>46</v>
      </c>
      <c r="N64" s="12">
        <f t="shared" si="31"/>
        <v>9</v>
      </c>
      <c r="O64" s="12">
        <f t="shared" si="31"/>
        <v>0</v>
      </c>
      <c r="P64" s="12">
        <f t="shared" si="31"/>
        <v>732</v>
      </c>
      <c r="Q64" s="12">
        <f t="shared" si="31"/>
        <v>3738</v>
      </c>
      <c r="R64" s="12">
        <f>ROUND(Q64*100/48/D64,1)</f>
        <v>63.8</v>
      </c>
    </row>
    <row r="66" spans="1:18" ht="18.75" x14ac:dyDescent="0.3">
      <c r="A66" s="33" t="s">
        <v>247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</row>
    <row r="67" spans="1:18" ht="18.75" x14ac:dyDescent="0.3">
      <c r="A67" s="33" t="s">
        <v>286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</row>
    <row r="68" spans="1:18" ht="18.75" x14ac:dyDescent="0.3">
      <c r="D68" s="33" t="s">
        <v>279</v>
      </c>
      <c r="E68" s="34"/>
      <c r="F68" s="34"/>
    </row>
    <row r="69" spans="1:18" ht="18.75" x14ac:dyDescent="0.3">
      <c r="A69" s="33" t="s">
        <v>249</v>
      </c>
      <c r="B69" s="33"/>
      <c r="C69" s="33"/>
      <c r="D69" s="7" t="s">
        <v>250</v>
      </c>
    </row>
    <row r="70" spans="1:18" ht="18.75" x14ac:dyDescent="0.3">
      <c r="A70" s="33" t="s">
        <v>251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</row>
    <row r="72" spans="1:18" ht="15.75" x14ac:dyDescent="0.25">
      <c r="A72" s="15" t="s">
        <v>252</v>
      </c>
      <c r="B72" s="15" t="s">
        <v>253</v>
      </c>
      <c r="C72" s="15" t="s">
        <v>254</v>
      </c>
      <c r="D72" s="15" t="s">
        <v>255</v>
      </c>
      <c r="E72" s="15" t="s">
        <v>256</v>
      </c>
      <c r="F72" s="15" t="s">
        <v>257</v>
      </c>
      <c r="G72" s="15" t="s">
        <v>16</v>
      </c>
      <c r="H72" s="15" t="s">
        <v>19</v>
      </c>
      <c r="I72" s="15" t="s">
        <v>29</v>
      </c>
      <c r="J72" s="15" t="s">
        <v>39</v>
      </c>
      <c r="K72" s="15" t="s">
        <v>52</v>
      </c>
      <c r="L72" s="15" t="s">
        <v>59</v>
      </c>
      <c r="M72" s="15" t="s">
        <v>103</v>
      </c>
      <c r="N72" s="15" t="s">
        <v>147</v>
      </c>
      <c r="O72" s="15" t="s">
        <v>258</v>
      </c>
      <c r="P72" s="15" t="s">
        <v>259</v>
      </c>
      <c r="Q72" s="15" t="s">
        <v>260</v>
      </c>
      <c r="R72" s="15" t="s">
        <v>261</v>
      </c>
    </row>
    <row r="73" spans="1:18" ht="15.75" x14ac:dyDescent="0.25">
      <c r="A73" s="15">
        <v>1</v>
      </c>
      <c r="B73" s="15" t="s">
        <v>262</v>
      </c>
      <c r="C73" s="8" t="s">
        <v>291</v>
      </c>
      <c r="D73" s="15">
        <f>D8+D24</f>
        <v>82</v>
      </c>
      <c r="E73" s="15">
        <f>E8+E24</f>
        <v>82</v>
      </c>
      <c r="F73" s="16">
        <v>1</v>
      </c>
      <c r="G73" s="15">
        <f t="shared" ref="G73:O73" si="32">G8+G24</f>
        <v>0</v>
      </c>
      <c r="H73" s="15">
        <f t="shared" si="32"/>
        <v>8</v>
      </c>
      <c r="I73" s="15">
        <f t="shared" si="32"/>
        <v>9</v>
      </c>
      <c r="J73" s="15">
        <f t="shared" si="32"/>
        <v>11</v>
      </c>
      <c r="K73" s="15">
        <f t="shared" si="32"/>
        <v>16</v>
      </c>
      <c r="L73" s="15">
        <f t="shared" si="32"/>
        <v>20</v>
      </c>
      <c r="M73" s="15">
        <f t="shared" si="32"/>
        <v>15</v>
      </c>
      <c r="N73" s="15">
        <f t="shared" si="32"/>
        <v>3</v>
      </c>
      <c r="O73" s="15">
        <f t="shared" si="32"/>
        <v>0</v>
      </c>
      <c r="P73" s="15">
        <f t="shared" ref="P73" si="33">SUM(G73:O73)</f>
        <v>82</v>
      </c>
      <c r="Q73" s="15">
        <f t="shared" ref="Q73" si="34">G73*8+H73*7+I73*6+J73*5+K73*4+L73*3+M73*2+N73*1+O73*0</f>
        <v>322</v>
      </c>
      <c r="R73" s="15">
        <f t="shared" ref="R73" si="35">ROUND(Q73*12.5/D73,1)</f>
        <v>49.1</v>
      </c>
    </row>
    <row r="74" spans="1:18" ht="15.75" x14ac:dyDescent="0.25">
      <c r="A74" s="15">
        <v>2</v>
      </c>
      <c r="B74" s="15" t="s">
        <v>262</v>
      </c>
      <c r="C74" s="8" t="s">
        <v>289</v>
      </c>
      <c r="D74" s="15">
        <f>D40</f>
        <v>40</v>
      </c>
      <c r="E74" s="15">
        <f>E40</f>
        <v>40</v>
      </c>
      <c r="F74" s="16">
        <f>F24</f>
        <v>1</v>
      </c>
      <c r="G74" s="15">
        <f t="shared" ref="G74:O74" si="36">G40</f>
        <v>2</v>
      </c>
      <c r="H74" s="15">
        <f t="shared" si="36"/>
        <v>3</v>
      </c>
      <c r="I74" s="15">
        <f t="shared" si="36"/>
        <v>4</v>
      </c>
      <c r="J74" s="15">
        <f t="shared" si="36"/>
        <v>9</v>
      </c>
      <c r="K74" s="15">
        <f t="shared" si="36"/>
        <v>7</v>
      </c>
      <c r="L74" s="15">
        <f t="shared" si="36"/>
        <v>10</v>
      </c>
      <c r="M74" s="15">
        <f t="shared" si="36"/>
        <v>5</v>
      </c>
      <c r="N74" s="15">
        <f t="shared" si="36"/>
        <v>0</v>
      </c>
      <c r="O74" s="15">
        <f t="shared" si="36"/>
        <v>0</v>
      </c>
      <c r="P74" s="15">
        <f t="shared" ref="P74:P86" si="37">SUM(G74:O74)</f>
        <v>40</v>
      </c>
      <c r="Q74" s="15">
        <f t="shared" ref="Q74:Q86" si="38">G74*8+H74*7+I74*6+J74*5+K74*4+L74*3+M74*2+N74*1+O74*0</f>
        <v>174</v>
      </c>
      <c r="R74" s="15">
        <f t="shared" ref="R74:R86" si="39">ROUND(Q74*12.5/D74,1)</f>
        <v>54.4</v>
      </c>
    </row>
    <row r="75" spans="1:18" ht="15.75" x14ac:dyDescent="0.25">
      <c r="A75" s="15">
        <v>3</v>
      </c>
      <c r="B75" s="15" t="s">
        <v>263</v>
      </c>
      <c r="C75" s="15" t="s">
        <v>282</v>
      </c>
      <c r="D75" s="15">
        <f>D9</f>
        <v>41</v>
      </c>
      <c r="E75" s="15">
        <f>E9</f>
        <v>41</v>
      </c>
      <c r="F75" s="16">
        <v>1</v>
      </c>
      <c r="G75" s="15">
        <f t="shared" ref="G75:O75" si="40">G9</f>
        <v>11</v>
      </c>
      <c r="H75" s="15">
        <f t="shared" si="40"/>
        <v>9</v>
      </c>
      <c r="I75" s="15">
        <f t="shared" si="40"/>
        <v>4</v>
      </c>
      <c r="J75" s="15">
        <f t="shared" si="40"/>
        <v>10</v>
      </c>
      <c r="K75" s="15">
        <f t="shared" si="40"/>
        <v>4</v>
      </c>
      <c r="L75" s="15">
        <f t="shared" si="40"/>
        <v>3</v>
      </c>
      <c r="M75" s="15">
        <f t="shared" si="40"/>
        <v>0</v>
      </c>
      <c r="N75" s="15">
        <f t="shared" si="40"/>
        <v>0</v>
      </c>
      <c r="O75" s="15">
        <f t="shared" si="40"/>
        <v>0</v>
      </c>
      <c r="P75" s="15">
        <f t="shared" si="37"/>
        <v>41</v>
      </c>
      <c r="Q75" s="15">
        <f t="shared" si="38"/>
        <v>250</v>
      </c>
      <c r="R75" s="15">
        <f t="shared" si="39"/>
        <v>76.2</v>
      </c>
    </row>
    <row r="76" spans="1:18" ht="15.75" x14ac:dyDescent="0.25">
      <c r="A76" s="15">
        <v>4</v>
      </c>
      <c r="B76" s="15" t="s">
        <v>263</v>
      </c>
      <c r="C76" s="15" t="s">
        <v>283</v>
      </c>
      <c r="D76" s="15">
        <f>D25</f>
        <v>41</v>
      </c>
      <c r="E76" s="15">
        <f>E25</f>
        <v>41</v>
      </c>
      <c r="F76" s="16">
        <v>1</v>
      </c>
      <c r="G76" s="15">
        <f t="shared" ref="G76:O76" si="41">G25</f>
        <v>8</v>
      </c>
      <c r="H76" s="15">
        <f t="shared" si="41"/>
        <v>12</v>
      </c>
      <c r="I76" s="15">
        <f t="shared" si="41"/>
        <v>7</v>
      </c>
      <c r="J76" s="15">
        <f t="shared" si="41"/>
        <v>9</v>
      </c>
      <c r="K76" s="15">
        <f t="shared" si="41"/>
        <v>4</v>
      </c>
      <c r="L76" s="15">
        <f t="shared" si="41"/>
        <v>1</v>
      </c>
      <c r="M76" s="15">
        <f t="shared" si="41"/>
        <v>0</v>
      </c>
      <c r="N76" s="15">
        <f t="shared" si="41"/>
        <v>0</v>
      </c>
      <c r="O76" s="15">
        <f t="shared" si="41"/>
        <v>0</v>
      </c>
      <c r="P76" s="15">
        <f t="shared" si="37"/>
        <v>41</v>
      </c>
      <c r="Q76" s="15">
        <f t="shared" si="38"/>
        <v>254</v>
      </c>
      <c r="R76" s="15">
        <f t="shared" si="39"/>
        <v>77.400000000000006</v>
      </c>
    </row>
    <row r="77" spans="1:18" ht="15.75" x14ac:dyDescent="0.25">
      <c r="A77" s="15">
        <v>5</v>
      </c>
      <c r="B77" s="15" t="s">
        <v>263</v>
      </c>
      <c r="C77" s="15" t="s">
        <v>284</v>
      </c>
      <c r="D77" s="15">
        <f>D41</f>
        <v>40</v>
      </c>
      <c r="E77" s="15">
        <f>E41</f>
        <v>40</v>
      </c>
      <c r="F77" s="16">
        <v>1</v>
      </c>
      <c r="G77" s="15">
        <f t="shared" ref="G77:O77" si="42">G41</f>
        <v>8</v>
      </c>
      <c r="H77" s="15">
        <f t="shared" si="42"/>
        <v>8</v>
      </c>
      <c r="I77" s="15">
        <f t="shared" si="42"/>
        <v>10</v>
      </c>
      <c r="J77" s="15">
        <f t="shared" si="42"/>
        <v>8</v>
      </c>
      <c r="K77" s="15">
        <f t="shared" si="42"/>
        <v>4</v>
      </c>
      <c r="L77" s="15">
        <f t="shared" si="42"/>
        <v>2</v>
      </c>
      <c r="M77" s="15">
        <f t="shared" si="42"/>
        <v>0</v>
      </c>
      <c r="N77" s="15">
        <f t="shared" si="42"/>
        <v>0</v>
      </c>
      <c r="O77" s="15">
        <f t="shared" si="42"/>
        <v>0</v>
      </c>
      <c r="P77" s="15">
        <f t="shared" si="37"/>
        <v>40</v>
      </c>
      <c r="Q77" s="15">
        <f t="shared" si="38"/>
        <v>242</v>
      </c>
      <c r="R77" s="15">
        <f t="shared" si="39"/>
        <v>75.599999999999994</v>
      </c>
    </row>
    <row r="78" spans="1:18" ht="15.75" x14ac:dyDescent="0.25">
      <c r="A78" s="37">
        <v>6</v>
      </c>
      <c r="B78" s="20" t="s">
        <v>287</v>
      </c>
      <c r="C78" s="15" t="s">
        <v>292</v>
      </c>
      <c r="D78" s="15">
        <f>D10+D26</f>
        <v>60</v>
      </c>
      <c r="E78" s="15">
        <f>E10+E26</f>
        <v>60</v>
      </c>
      <c r="F78" s="16">
        <v>1</v>
      </c>
      <c r="G78" s="15">
        <f t="shared" ref="G78:O78" si="43">G10+G26</f>
        <v>14</v>
      </c>
      <c r="H78" s="15">
        <f t="shared" si="43"/>
        <v>9</v>
      </c>
      <c r="I78" s="15">
        <f t="shared" si="43"/>
        <v>7</v>
      </c>
      <c r="J78" s="15">
        <f t="shared" si="43"/>
        <v>19</v>
      </c>
      <c r="K78" s="15">
        <f t="shared" si="43"/>
        <v>5</v>
      </c>
      <c r="L78" s="15">
        <f t="shared" si="43"/>
        <v>5</v>
      </c>
      <c r="M78" s="15">
        <f t="shared" si="43"/>
        <v>0</v>
      </c>
      <c r="N78" s="15">
        <f t="shared" si="43"/>
        <v>1</v>
      </c>
      <c r="O78" s="15">
        <f t="shared" si="43"/>
        <v>0</v>
      </c>
      <c r="P78" s="15">
        <f t="shared" si="37"/>
        <v>60</v>
      </c>
      <c r="Q78" s="15">
        <f t="shared" si="38"/>
        <v>348</v>
      </c>
      <c r="R78" s="15">
        <f t="shared" si="39"/>
        <v>72.5</v>
      </c>
    </row>
    <row r="79" spans="1:18" ht="15.75" x14ac:dyDescent="0.25">
      <c r="A79" s="38"/>
      <c r="B79" s="15" t="s">
        <v>288</v>
      </c>
      <c r="C79" s="15" t="s">
        <v>292</v>
      </c>
      <c r="D79" s="15">
        <f>D11+D27</f>
        <v>22</v>
      </c>
      <c r="E79" s="15">
        <f>E11+E27</f>
        <v>22</v>
      </c>
      <c r="F79" s="16">
        <v>1</v>
      </c>
      <c r="G79" s="15">
        <f t="shared" ref="G79:O79" si="44">G11+G27</f>
        <v>0</v>
      </c>
      <c r="H79" s="15">
        <f t="shared" si="44"/>
        <v>0</v>
      </c>
      <c r="I79" s="15">
        <f t="shared" si="44"/>
        <v>4</v>
      </c>
      <c r="J79" s="15">
        <f t="shared" si="44"/>
        <v>4</v>
      </c>
      <c r="K79" s="15">
        <f t="shared" si="44"/>
        <v>3</v>
      </c>
      <c r="L79" s="15">
        <f t="shared" si="44"/>
        <v>6</v>
      </c>
      <c r="M79" s="15">
        <f t="shared" si="44"/>
        <v>2</v>
      </c>
      <c r="N79" s="15">
        <f t="shared" si="44"/>
        <v>3</v>
      </c>
      <c r="O79" s="15">
        <f t="shared" si="44"/>
        <v>0</v>
      </c>
      <c r="P79" s="15">
        <f t="shared" si="37"/>
        <v>22</v>
      </c>
      <c r="Q79" s="15">
        <f t="shared" si="38"/>
        <v>81</v>
      </c>
      <c r="R79" s="15">
        <f t="shared" si="39"/>
        <v>46</v>
      </c>
    </row>
    <row r="80" spans="1:18" ht="15.75" x14ac:dyDescent="0.25">
      <c r="A80" s="37">
        <v>7</v>
      </c>
      <c r="B80" s="20" t="s">
        <v>287</v>
      </c>
      <c r="C80" s="8" t="s">
        <v>277</v>
      </c>
      <c r="D80" s="15">
        <f>D42</f>
        <v>33</v>
      </c>
      <c r="E80" s="15">
        <f>E42</f>
        <v>33</v>
      </c>
      <c r="F80" s="16">
        <v>1</v>
      </c>
      <c r="G80" s="15">
        <f t="shared" ref="G80:O80" si="45">G42</f>
        <v>3</v>
      </c>
      <c r="H80" s="15">
        <f t="shared" si="45"/>
        <v>8</v>
      </c>
      <c r="I80" s="15">
        <f t="shared" si="45"/>
        <v>5</v>
      </c>
      <c r="J80" s="15">
        <f t="shared" si="45"/>
        <v>4</v>
      </c>
      <c r="K80" s="15">
        <f t="shared" si="45"/>
        <v>7</v>
      </c>
      <c r="L80" s="15">
        <f t="shared" si="45"/>
        <v>5</v>
      </c>
      <c r="M80" s="15">
        <f t="shared" si="45"/>
        <v>1</v>
      </c>
      <c r="N80" s="15">
        <f t="shared" si="45"/>
        <v>0</v>
      </c>
      <c r="O80" s="15">
        <f t="shared" si="45"/>
        <v>0</v>
      </c>
      <c r="P80" s="15">
        <f t="shared" si="37"/>
        <v>33</v>
      </c>
      <c r="Q80" s="15">
        <f t="shared" si="38"/>
        <v>175</v>
      </c>
      <c r="R80" s="15">
        <f t="shared" si="39"/>
        <v>66.3</v>
      </c>
    </row>
    <row r="81" spans="1:18" ht="15.75" x14ac:dyDescent="0.25">
      <c r="A81" s="38"/>
      <c r="B81" s="15" t="s">
        <v>288</v>
      </c>
      <c r="C81" s="8" t="s">
        <v>277</v>
      </c>
      <c r="D81" s="15">
        <f>D43</f>
        <v>7</v>
      </c>
      <c r="E81" s="15">
        <f>E43</f>
        <v>7</v>
      </c>
      <c r="F81" s="16">
        <v>1</v>
      </c>
      <c r="G81" s="15">
        <f t="shared" ref="G81:O81" si="46">G43</f>
        <v>0</v>
      </c>
      <c r="H81" s="15">
        <f t="shared" si="46"/>
        <v>0</v>
      </c>
      <c r="I81" s="15">
        <f t="shared" si="46"/>
        <v>1</v>
      </c>
      <c r="J81" s="15">
        <f t="shared" si="46"/>
        <v>0</v>
      </c>
      <c r="K81" s="15">
        <f t="shared" si="46"/>
        <v>3</v>
      </c>
      <c r="L81" s="15">
        <f t="shared" si="46"/>
        <v>1</v>
      </c>
      <c r="M81" s="15">
        <f t="shared" si="46"/>
        <v>2</v>
      </c>
      <c r="N81" s="15">
        <f t="shared" si="46"/>
        <v>0</v>
      </c>
      <c r="O81" s="15">
        <f t="shared" si="46"/>
        <v>0</v>
      </c>
      <c r="P81" s="15">
        <f t="shared" si="37"/>
        <v>7</v>
      </c>
      <c r="Q81" s="15">
        <f t="shared" si="38"/>
        <v>25</v>
      </c>
      <c r="R81" s="15">
        <f t="shared" si="39"/>
        <v>44.6</v>
      </c>
    </row>
    <row r="82" spans="1:18" ht="15.75" x14ac:dyDescent="0.25">
      <c r="A82" s="15">
        <v>8</v>
      </c>
      <c r="B82" s="15" t="s">
        <v>265</v>
      </c>
      <c r="C82" s="15" t="str">
        <f>C12</f>
        <v>Mrs. Madhu Paliwal</v>
      </c>
      <c r="D82" s="15">
        <f>D12</f>
        <v>41</v>
      </c>
      <c r="E82" s="15">
        <f>E12</f>
        <v>41</v>
      </c>
      <c r="F82" s="16">
        <v>1</v>
      </c>
      <c r="G82" s="15">
        <f t="shared" ref="G82:O82" si="47">G12</f>
        <v>9</v>
      </c>
      <c r="H82" s="15">
        <f t="shared" si="47"/>
        <v>4</v>
      </c>
      <c r="I82" s="15">
        <f t="shared" si="47"/>
        <v>14</v>
      </c>
      <c r="J82" s="15">
        <f t="shared" si="47"/>
        <v>8</v>
      </c>
      <c r="K82" s="15">
        <f t="shared" si="47"/>
        <v>4</v>
      </c>
      <c r="L82" s="15">
        <f t="shared" si="47"/>
        <v>2</v>
      </c>
      <c r="M82" s="15">
        <f t="shared" si="47"/>
        <v>0</v>
      </c>
      <c r="N82" s="15">
        <f t="shared" si="47"/>
        <v>0</v>
      </c>
      <c r="O82" s="15">
        <f t="shared" si="47"/>
        <v>0</v>
      </c>
      <c r="P82" s="15">
        <f t="shared" si="37"/>
        <v>41</v>
      </c>
      <c r="Q82" s="15">
        <f t="shared" si="38"/>
        <v>246</v>
      </c>
      <c r="R82" s="15">
        <f t="shared" si="39"/>
        <v>75</v>
      </c>
    </row>
    <row r="83" spans="1:18" ht="15.75" x14ac:dyDescent="0.25">
      <c r="A83" s="15">
        <v>9</v>
      </c>
      <c r="B83" s="15" t="s">
        <v>265</v>
      </c>
      <c r="C83" s="15" t="s">
        <v>285</v>
      </c>
      <c r="D83" s="15">
        <f>D44+D28</f>
        <v>81</v>
      </c>
      <c r="E83" s="15">
        <f>E44+E28</f>
        <v>81</v>
      </c>
      <c r="F83" s="16">
        <v>1</v>
      </c>
      <c r="G83" s="15">
        <f t="shared" ref="G83:O83" si="48">G44+G28</f>
        <v>13</v>
      </c>
      <c r="H83" s="15">
        <f t="shared" si="48"/>
        <v>9</v>
      </c>
      <c r="I83" s="15">
        <f t="shared" si="48"/>
        <v>20</v>
      </c>
      <c r="J83" s="15">
        <f t="shared" si="48"/>
        <v>22</v>
      </c>
      <c r="K83" s="15">
        <f t="shared" si="48"/>
        <v>15</v>
      </c>
      <c r="L83" s="15">
        <f t="shared" si="48"/>
        <v>2</v>
      </c>
      <c r="M83" s="15">
        <f t="shared" si="48"/>
        <v>0</v>
      </c>
      <c r="N83" s="15">
        <f t="shared" si="48"/>
        <v>0</v>
      </c>
      <c r="O83" s="15">
        <f t="shared" si="48"/>
        <v>0</v>
      </c>
      <c r="P83" s="15">
        <f t="shared" si="37"/>
        <v>81</v>
      </c>
      <c r="Q83" s="15">
        <f t="shared" si="38"/>
        <v>463</v>
      </c>
      <c r="R83" s="15">
        <f t="shared" si="39"/>
        <v>71.5</v>
      </c>
    </row>
    <row r="84" spans="1:18" ht="15.75" x14ac:dyDescent="0.25">
      <c r="A84" s="15">
        <v>10</v>
      </c>
      <c r="B84" s="15" t="s">
        <v>267</v>
      </c>
      <c r="C84" s="15" t="str">
        <f>C13</f>
        <v>Mr. Babulal</v>
      </c>
      <c r="D84" s="15">
        <f>D13</f>
        <v>41</v>
      </c>
      <c r="E84" s="15">
        <f>E13</f>
        <v>41</v>
      </c>
      <c r="F84" s="16">
        <v>1</v>
      </c>
      <c r="G84" s="15">
        <f t="shared" ref="G84:O84" si="49">G13</f>
        <v>3</v>
      </c>
      <c r="H84" s="15">
        <f t="shared" si="49"/>
        <v>7</v>
      </c>
      <c r="I84" s="15">
        <f t="shared" si="49"/>
        <v>3</v>
      </c>
      <c r="J84" s="15">
        <f t="shared" si="49"/>
        <v>6</v>
      </c>
      <c r="K84" s="15">
        <f t="shared" si="49"/>
        <v>7</v>
      </c>
      <c r="L84" s="15">
        <f t="shared" si="49"/>
        <v>12</v>
      </c>
      <c r="M84" s="15">
        <f t="shared" si="49"/>
        <v>3</v>
      </c>
      <c r="N84" s="15">
        <f t="shared" si="49"/>
        <v>0</v>
      </c>
      <c r="O84" s="15">
        <f t="shared" si="49"/>
        <v>0</v>
      </c>
      <c r="P84" s="15">
        <f t="shared" si="37"/>
        <v>41</v>
      </c>
      <c r="Q84" s="15">
        <f t="shared" si="38"/>
        <v>191</v>
      </c>
      <c r="R84" s="15">
        <f t="shared" si="39"/>
        <v>58.2</v>
      </c>
    </row>
    <row r="85" spans="1:18" ht="15.75" x14ac:dyDescent="0.25">
      <c r="A85" s="15">
        <v>11</v>
      </c>
      <c r="B85" s="15" t="s">
        <v>267</v>
      </c>
      <c r="C85" s="15" t="str">
        <f>C29</f>
        <v xml:space="preserve">Mr. V.K. Dubey </v>
      </c>
      <c r="D85" s="15">
        <f>D29</f>
        <v>41</v>
      </c>
      <c r="E85" s="15">
        <f>E29</f>
        <v>41</v>
      </c>
      <c r="F85" s="16">
        <v>1</v>
      </c>
      <c r="G85" s="15">
        <f t="shared" ref="G85:O85" si="50">G29</f>
        <v>5</v>
      </c>
      <c r="H85" s="15">
        <f t="shared" si="50"/>
        <v>5</v>
      </c>
      <c r="I85" s="15">
        <f t="shared" si="50"/>
        <v>4</v>
      </c>
      <c r="J85" s="15">
        <f t="shared" si="50"/>
        <v>15</v>
      </c>
      <c r="K85" s="15">
        <f t="shared" si="50"/>
        <v>7</v>
      </c>
      <c r="L85" s="15">
        <f t="shared" si="50"/>
        <v>5</v>
      </c>
      <c r="M85" s="15">
        <f t="shared" si="50"/>
        <v>0</v>
      </c>
      <c r="N85" s="15">
        <f t="shared" si="50"/>
        <v>0</v>
      </c>
      <c r="O85" s="15">
        <f t="shared" si="50"/>
        <v>0</v>
      </c>
      <c r="P85" s="15">
        <f t="shared" si="37"/>
        <v>41</v>
      </c>
      <c r="Q85" s="15">
        <f t="shared" si="38"/>
        <v>217</v>
      </c>
      <c r="R85" s="15">
        <f t="shared" si="39"/>
        <v>66.2</v>
      </c>
    </row>
    <row r="86" spans="1:18" ht="15.75" x14ac:dyDescent="0.25">
      <c r="A86" s="15">
        <v>12</v>
      </c>
      <c r="B86" s="15" t="s">
        <v>267</v>
      </c>
      <c r="C86" s="15" t="str">
        <f>C45</f>
        <v>Mrs. Roopali Srivastava</v>
      </c>
      <c r="D86" s="15">
        <f>D45</f>
        <v>40</v>
      </c>
      <c r="E86" s="15">
        <f>E45</f>
        <v>40</v>
      </c>
      <c r="F86" s="16">
        <v>1</v>
      </c>
      <c r="G86" s="15">
        <f t="shared" ref="G86:O86" si="51">G45</f>
        <v>1</v>
      </c>
      <c r="H86" s="15">
        <f t="shared" si="51"/>
        <v>4</v>
      </c>
      <c r="I86" s="15">
        <f t="shared" si="51"/>
        <v>6</v>
      </c>
      <c r="J86" s="15">
        <f t="shared" si="51"/>
        <v>12</v>
      </c>
      <c r="K86" s="15">
        <f t="shared" si="51"/>
        <v>12</v>
      </c>
      <c r="L86" s="15">
        <f t="shared" si="51"/>
        <v>4</v>
      </c>
      <c r="M86" s="15">
        <f t="shared" si="51"/>
        <v>1</v>
      </c>
      <c r="N86" s="15">
        <f t="shared" si="51"/>
        <v>0</v>
      </c>
      <c r="O86" s="15">
        <f t="shared" si="51"/>
        <v>0</v>
      </c>
      <c r="P86" s="15">
        <f t="shared" si="37"/>
        <v>40</v>
      </c>
      <c r="Q86" s="15">
        <f t="shared" si="38"/>
        <v>194</v>
      </c>
      <c r="R86" s="15">
        <f t="shared" si="39"/>
        <v>60.6</v>
      </c>
    </row>
    <row r="87" spans="1:18" ht="15.75" x14ac:dyDescent="0.25">
      <c r="A87" s="15">
        <v>13</v>
      </c>
      <c r="B87" s="15" t="s">
        <v>269</v>
      </c>
      <c r="C87" s="15" t="s">
        <v>293</v>
      </c>
      <c r="D87" s="15">
        <f>D46+D30+D14</f>
        <v>122</v>
      </c>
      <c r="E87" s="15">
        <f>E46+E30+E14</f>
        <v>122</v>
      </c>
      <c r="F87" s="16">
        <v>1</v>
      </c>
      <c r="G87" s="15">
        <f t="shared" ref="G87:O87" si="52">G46+G30+G14</f>
        <v>16</v>
      </c>
      <c r="H87" s="15">
        <f t="shared" si="52"/>
        <v>9</v>
      </c>
      <c r="I87" s="15">
        <f t="shared" si="52"/>
        <v>19</v>
      </c>
      <c r="J87" s="15">
        <f t="shared" si="52"/>
        <v>8</v>
      </c>
      <c r="K87" s="15">
        <f t="shared" si="52"/>
        <v>22</v>
      </c>
      <c r="L87" s="15">
        <f t="shared" si="52"/>
        <v>29</v>
      </c>
      <c r="M87" s="15">
        <f t="shared" si="52"/>
        <v>17</v>
      </c>
      <c r="N87" s="15">
        <f t="shared" si="52"/>
        <v>2</v>
      </c>
      <c r="O87" s="15">
        <f t="shared" si="52"/>
        <v>0</v>
      </c>
      <c r="P87" s="15">
        <f>SUM(G87:O87)</f>
        <v>122</v>
      </c>
      <c r="Q87" s="15">
        <f>G87*8+H87*7+I87*6+J87*5+K87*4+L87*3+M87*2+N87*1+O87*0</f>
        <v>556</v>
      </c>
      <c r="R87" s="15">
        <f>ROUND(Q87*12.5/D87,1)</f>
        <v>57</v>
      </c>
    </row>
    <row r="88" spans="1:18" ht="15.75" x14ac:dyDescent="0.25">
      <c r="A88" s="17"/>
      <c r="B88" s="17"/>
      <c r="C88" s="17" t="s">
        <v>259</v>
      </c>
      <c r="D88" s="15">
        <v>122</v>
      </c>
      <c r="E88" s="15">
        <v>122</v>
      </c>
      <c r="F88" s="13">
        <v>1</v>
      </c>
      <c r="G88" s="15">
        <f>SUM(G73:G87)</f>
        <v>93</v>
      </c>
      <c r="H88" s="15">
        <f t="shared" ref="H88:P88" si="53">SUM(H73:H87)</f>
        <v>95</v>
      </c>
      <c r="I88" s="15">
        <f t="shared" si="53"/>
        <v>117</v>
      </c>
      <c r="J88" s="15">
        <f t="shared" si="53"/>
        <v>145</v>
      </c>
      <c r="K88" s="15">
        <f t="shared" si="53"/>
        <v>120</v>
      </c>
      <c r="L88" s="15">
        <f t="shared" si="53"/>
        <v>107</v>
      </c>
      <c r="M88" s="15">
        <f t="shared" si="53"/>
        <v>46</v>
      </c>
      <c r="N88" s="15">
        <f t="shared" si="53"/>
        <v>9</v>
      </c>
      <c r="O88" s="15">
        <f t="shared" si="53"/>
        <v>0</v>
      </c>
      <c r="P88" s="15">
        <f t="shared" si="53"/>
        <v>732</v>
      </c>
      <c r="Q88" s="15">
        <f>SUM(Q73:Q87)</f>
        <v>3738</v>
      </c>
      <c r="R88" s="15">
        <f>ROUND(Q88*100/48/D88,1)</f>
        <v>63.8</v>
      </c>
    </row>
  </sheetData>
  <mergeCells count="28">
    <mergeCell ref="A33:R33"/>
    <mergeCell ref="A34:R34"/>
    <mergeCell ref="A36:C36"/>
    <mergeCell ref="A67:R67"/>
    <mergeCell ref="D68:F68"/>
    <mergeCell ref="A50:R50"/>
    <mergeCell ref="A51:R51"/>
    <mergeCell ref="D52:F52"/>
    <mergeCell ref="A53:C53"/>
    <mergeCell ref="A54:R54"/>
    <mergeCell ref="A66:R66"/>
    <mergeCell ref="A42:A43"/>
    <mergeCell ref="A59:A60"/>
    <mergeCell ref="A18:R18"/>
    <mergeCell ref="A10:A11"/>
    <mergeCell ref="A26:A27"/>
    <mergeCell ref="A20:B20"/>
    <mergeCell ref="A21:R21"/>
    <mergeCell ref="A1:R1"/>
    <mergeCell ref="A2:R2"/>
    <mergeCell ref="A4:B4"/>
    <mergeCell ref="A5:R5"/>
    <mergeCell ref="A17:R17"/>
    <mergeCell ref="A78:A79"/>
    <mergeCell ref="A80:A81"/>
    <mergeCell ref="A37:R37"/>
    <mergeCell ref="A69:C69"/>
    <mergeCell ref="A70:R7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"/>
  <sheetViews>
    <sheetView topLeftCell="A110" workbookViewId="0">
      <selection activeCell="A110" sqref="A110"/>
    </sheetView>
  </sheetViews>
  <sheetFormatPr defaultRowHeight="15" x14ac:dyDescent="0.25"/>
  <cols>
    <col min="3" max="3" width="14" bestFit="1" customWidth="1"/>
    <col min="4" max="4" width="12.140625" bestFit="1" customWidth="1"/>
    <col min="25" max="25" width="16.85546875" bestFit="1" customWidth="1"/>
  </cols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5</v>
      </c>
      <c r="J1" t="s">
        <v>6</v>
      </c>
      <c r="K1" t="s">
        <v>8</v>
      </c>
      <c r="L1" t="s">
        <v>5</v>
      </c>
      <c r="M1" t="s">
        <v>6</v>
      </c>
      <c r="N1" t="s">
        <v>9</v>
      </c>
      <c r="O1" t="s">
        <v>5</v>
      </c>
      <c r="P1" t="s">
        <v>6</v>
      </c>
      <c r="Q1" t="s">
        <v>10</v>
      </c>
      <c r="R1" t="s">
        <v>5</v>
      </c>
      <c r="S1" t="s">
        <v>6</v>
      </c>
      <c r="T1" t="s">
        <v>11</v>
      </c>
      <c r="U1" t="s">
        <v>5</v>
      </c>
      <c r="V1" t="s">
        <v>6</v>
      </c>
      <c r="W1" t="s">
        <v>12</v>
      </c>
    </row>
    <row r="2" spans="1:24" x14ac:dyDescent="0.25">
      <c r="A2">
        <v>21197857</v>
      </c>
      <c r="B2" t="s">
        <v>13</v>
      </c>
      <c r="C2" t="s">
        <v>14</v>
      </c>
      <c r="D2" t="s">
        <v>15</v>
      </c>
      <c r="E2">
        <v>184</v>
      </c>
      <c r="F2">
        <v>92</v>
      </c>
      <c r="G2" t="s">
        <v>16</v>
      </c>
      <c r="H2">
        <v>2</v>
      </c>
      <c r="I2">
        <v>95</v>
      </c>
      <c r="J2" t="s">
        <v>16</v>
      </c>
      <c r="K2">
        <v>41</v>
      </c>
      <c r="L2">
        <v>100</v>
      </c>
      <c r="M2" t="s">
        <v>16</v>
      </c>
      <c r="N2">
        <v>86</v>
      </c>
      <c r="O2">
        <v>96</v>
      </c>
      <c r="P2" t="s">
        <v>16</v>
      </c>
      <c r="Q2">
        <v>87</v>
      </c>
      <c r="R2">
        <v>100</v>
      </c>
      <c r="S2" t="s">
        <v>16</v>
      </c>
      <c r="T2">
        <v>402</v>
      </c>
      <c r="U2">
        <v>100</v>
      </c>
      <c r="V2" t="s">
        <v>16</v>
      </c>
      <c r="W2">
        <v>483</v>
      </c>
      <c r="X2">
        <v>96.6</v>
      </c>
    </row>
    <row r="3" spans="1:24" x14ac:dyDescent="0.25">
      <c r="A3">
        <v>21197799</v>
      </c>
      <c r="B3" t="s">
        <v>13</v>
      </c>
      <c r="C3" t="s">
        <v>17</v>
      </c>
      <c r="D3" t="s">
        <v>18</v>
      </c>
      <c r="E3">
        <v>184</v>
      </c>
      <c r="F3">
        <v>90</v>
      </c>
      <c r="G3" t="s">
        <v>19</v>
      </c>
      <c r="H3">
        <v>2</v>
      </c>
      <c r="I3">
        <v>100</v>
      </c>
      <c r="J3" t="s">
        <v>16</v>
      </c>
      <c r="K3">
        <v>41</v>
      </c>
      <c r="L3">
        <v>100</v>
      </c>
      <c r="M3" t="s">
        <v>16</v>
      </c>
      <c r="N3">
        <v>86</v>
      </c>
      <c r="O3">
        <v>100</v>
      </c>
      <c r="P3" t="s">
        <v>16</v>
      </c>
      <c r="Q3">
        <v>87</v>
      </c>
      <c r="R3">
        <v>91</v>
      </c>
      <c r="S3" t="s">
        <v>19</v>
      </c>
      <c r="T3">
        <v>402</v>
      </c>
      <c r="U3">
        <v>100</v>
      </c>
      <c r="V3" t="s">
        <v>16</v>
      </c>
      <c r="W3">
        <v>481</v>
      </c>
      <c r="X3">
        <v>96.2</v>
      </c>
    </row>
    <row r="4" spans="1:24" x14ac:dyDescent="0.25">
      <c r="A4">
        <v>21197837</v>
      </c>
      <c r="B4" t="s">
        <v>20</v>
      </c>
      <c r="C4" t="s">
        <v>21</v>
      </c>
      <c r="E4">
        <v>184</v>
      </c>
      <c r="F4">
        <v>91</v>
      </c>
      <c r="G4" t="s">
        <v>19</v>
      </c>
      <c r="H4">
        <v>2</v>
      </c>
      <c r="I4">
        <v>96</v>
      </c>
      <c r="J4" t="s">
        <v>16</v>
      </c>
      <c r="K4">
        <v>41</v>
      </c>
      <c r="L4">
        <v>96</v>
      </c>
      <c r="M4" t="s">
        <v>16</v>
      </c>
      <c r="N4">
        <v>86</v>
      </c>
      <c r="O4">
        <v>100</v>
      </c>
      <c r="P4" t="s">
        <v>16</v>
      </c>
      <c r="Q4">
        <v>87</v>
      </c>
      <c r="R4">
        <v>97</v>
      </c>
      <c r="S4" t="s">
        <v>16</v>
      </c>
      <c r="T4">
        <v>402</v>
      </c>
      <c r="U4">
        <v>99</v>
      </c>
      <c r="V4" t="s">
        <v>16</v>
      </c>
      <c r="W4">
        <v>480</v>
      </c>
      <c r="X4">
        <v>96</v>
      </c>
    </row>
    <row r="5" spans="1:24" x14ac:dyDescent="0.25">
      <c r="A5">
        <v>21197823</v>
      </c>
      <c r="B5" t="s">
        <v>13</v>
      </c>
      <c r="C5" t="s">
        <v>22</v>
      </c>
      <c r="D5" t="s">
        <v>23</v>
      </c>
      <c r="E5">
        <v>184</v>
      </c>
      <c r="F5">
        <v>89</v>
      </c>
      <c r="G5" t="s">
        <v>19</v>
      </c>
      <c r="H5">
        <v>2</v>
      </c>
      <c r="I5">
        <v>97</v>
      </c>
      <c r="J5" t="s">
        <v>16</v>
      </c>
      <c r="K5">
        <v>41</v>
      </c>
      <c r="L5">
        <v>94</v>
      </c>
      <c r="M5" t="s">
        <v>16</v>
      </c>
      <c r="N5">
        <v>86</v>
      </c>
      <c r="O5">
        <v>100</v>
      </c>
      <c r="P5" t="s">
        <v>16</v>
      </c>
      <c r="Q5">
        <v>87</v>
      </c>
      <c r="R5">
        <v>98</v>
      </c>
      <c r="S5" t="s">
        <v>16</v>
      </c>
      <c r="T5">
        <v>402</v>
      </c>
      <c r="U5">
        <v>99</v>
      </c>
      <c r="V5" t="s">
        <v>16</v>
      </c>
      <c r="W5">
        <v>478</v>
      </c>
      <c r="X5">
        <v>95.6</v>
      </c>
    </row>
    <row r="6" spans="1:24" x14ac:dyDescent="0.25">
      <c r="A6">
        <v>21197838</v>
      </c>
      <c r="B6" t="s">
        <v>20</v>
      </c>
      <c r="C6" t="s">
        <v>24</v>
      </c>
      <c r="E6">
        <v>184</v>
      </c>
      <c r="F6">
        <v>88</v>
      </c>
      <c r="G6" t="s">
        <v>19</v>
      </c>
      <c r="H6">
        <v>2</v>
      </c>
      <c r="I6">
        <v>96</v>
      </c>
      <c r="J6" t="s">
        <v>16</v>
      </c>
      <c r="K6">
        <v>41</v>
      </c>
      <c r="L6">
        <v>94</v>
      </c>
      <c r="M6" t="s">
        <v>16</v>
      </c>
      <c r="N6">
        <v>86</v>
      </c>
      <c r="O6">
        <v>98</v>
      </c>
      <c r="P6" t="s">
        <v>16</v>
      </c>
      <c r="Q6">
        <v>87</v>
      </c>
      <c r="R6">
        <v>100</v>
      </c>
      <c r="S6" t="s">
        <v>16</v>
      </c>
      <c r="T6">
        <v>402</v>
      </c>
      <c r="U6">
        <v>99</v>
      </c>
      <c r="V6" t="s">
        <v>16</v>
      </c>
      <c r="W6">
        <v>476</v>
      </c>
      <c r="X6">
        <v>95.2</v>
      </c>
    </row>
    <row r="7" spans="1:24" x14ac:dyDescent="0.25">
      <c r="A7">
        <v>21197840</v>
      </c>
      <c r="B7" t="s">
        <v>20</v>
      </c>
      <c r="C7" t="s">
        <v>25</v>
      </c>
      <c r="E7">
        <v>184</v>
      </c>
      <c r="F7">
        <v>87</v>
      </c>
      <c r="G7" t="s">
        <v>19</v>
      </c>
      <c r="H7">
        <v>2</v>
      </c>
      <c r="I7">
        <v>93</v>
      </c>
      <c r="J7" t="s">
        <v>16</v>
      </c>
      <c r="K7">
        <v>41</v>
      </c>
      <c r="L7">
        <v>94</v>
      </c>
      <c r="M7" t="s">
        <v>16</v>
      </c>
      <c r="N7">
        <v>86</v>
      </c>
      <c r="O7">
        <v>98</v>
      </c>
      <c r="P7" t="s">
        <v>16</v>
      </c>
      <c r="Q7">
        <v>87</v>
      </c>
      <c r="R7">
        <v>99</v>
      </c>
      <c r="S7" t="s">
        <v>16</v>
      </c>
      <c r="T7">
        <v>402</v>
      </c>
      <c r="U7">
        <v>95</v>
      </c>
      <c r="V7" t="s">
        <v>19</v>
      </c>
      <c r="W7">
        <v>471</v>
      </c>
      <c r="X7">
        <v>94.2</v>
      </c>
    </row>
    <row r="8" spans="1:24" x14ac:dyDescent="0.25">
      <c r="A8">
        <v>21197868</v>
      </c>
      <c r="B8" t="s">
        <v>20</v>
      </c>
      <c r="C8" t="s">
        <v>26</v>
      </c>
      <c r="E8">
        <v>184</v>
      </c>
      <c r="F8">
        <v>95</v>
      </c>
      <c r="G8" t="s">
        <v>16</v>
      </c>
      <c r="H8">
        <v>2</v>
      </c>
      <c r="I8">
        <v>98</v>
      </c>
      <c r="J8" t="s">
        <v>16</v>
      </c>
      <c r="K8">
        <v>41</v>
      </c>
      <c r="L8">
        <v>100</v>
      </c>
      <c r="M8" t="s">
        <v>16</v>
      </c>
      <c r="N8">
        <v>86</v>
      </c>
      <c r="O8">
        <v>86</v>
      </c>
      <c r="P8" t="s">
        <v>19</v>
      </c>
      <c r="Q8">
        <v>87</v>
      </c>
      <c r="R8">
        <v>92</v>
      </c>
      <c r="S8" t="s">
        <v>19</v>
      </c>
      <c r="T8">
        <v>402</v>
      </c>
      <c r="U8">
        <v>99</v>
      </c>
      <c r="V8" t="s">
        <v>16</v>
      </c>
      <c r="W8">
        <v>471</v>
      </c>
      <c r="X8">
        <v>94.2</v>
      </c>
    </row>
    <row r="9" spans="1:24" x14ac:dyDescent="0.25">
      <c r="A9">
        <v>21197811</v>
      </c>
      <c r="B9" t="s">
        <v>20</v>
      </c>
      <c r="C9" t="s">
        <v>27</v>
      </c>
      <c r="D9" t="s">
        <v>28</v>
      </c>
      <c r="E9">
        <v>184</v>
      </c>
      <c r="F9">
        <v>91</v>
      </c>
      <c r="G9" t="s">
        <v>19</v>
      </c>
      <c r="H9">
        <v>2</v>
      </c>
      <c r="I9">
        <v>99</v>
      </c>
      <c r="J9" t="s">
        <v>16</v>
      </c>
      <c r="K9">
        <v>41</v>
      </c>
      <c r="L9">
        <v>79</v>
      </c>
      <c r="M9" t="s">
        <v>29</v>
      </c>
      <c r="N9">
        <v>86</v>
      </c>
      <c r="O9">
        <v>100</v>
      </c>
      <c r="P9" t="s">
        <v>16</v>
      </c>
      <c r="Q9">
        <v>87</v>
      </c>
      <c r="R9">
        <v>100</v>
      </c>
      <c r="S9" t="s">
        <v>16</v>
      </c>
      <c r="T9">
        <v>402</v>
      </c>
      <c r="U9">
        <v>100</v>
      </c>
      <c r="V9" t="s">
        <v>16</v>
      </c>
      <c r="W9">
        <v>469</v>
      </c>
      <c r="X9">
        <v>93.8</v>
      </c>
    </row>
    <row r="10" spans="1:24" x14ac:dyDescent="0.25">
      <c r="A10">
        <v>21197813</v>
      </c>
      <c r="B10" t="s">
        <v>13</v>
      </c>
      <c r="C10" t="s">
        <v>30</v>
      </c>
      <c r="D10" t="s">
        <v>28</v>
      </c>
      <c r="E10">
        <v>184</v>
      </c>
      <c r="F10">
        <v>84</v>
      </c>
      <c r="G10" t="s">
        <v>29</v>
      </c>
      <c r="H10">
        <v>2</v>
      </c>
      <c r="I10">
        <v>93</v>
      </c>
      <c r="J10" t="s">
        <v>16</v>
      </c>
      <c r="K10">
        <v>41</v>
      </c>
      <c r="L10">
        <v>100</v>
      </c>
      <c r="M10" t="s">
        <v>16</v>
      </c>
      <c r="N10">
        <v>86</v>
      </c>
      <c r="O10">
        <v>96</v>
      </c>
      <c r="P10" t="s">
        <v>16</v>
      </c>
      <c r="Q10">
        <v>87</v>
      </c>
      <c r="R10">
        <v>96</v>
      </c>
      <c r="S10" t="s">
        <v>16</v>
      </c>
      <c r="T10">
        <v>402</v>
      </c>
      <c r="U10">
        <v>99</v>
      </c>
      <c r="V10" t="s">
        <v>16</v>
      </c>
      <c r="W10">
        <v>469</v>
      </c>
      <c r="X10">
        <v>93.8</v>
      </c>
    </row>
    <row r="11" spans="1:24" x14ac:dyDescent="0.25">
      <c r="A11">
        <v>21197835</v>
      </c>
      <c r="B11" t="s">
        <v>20</v>
      </c>
      <c r="C11" t="s">
        <v>31</v>
      </c>
      <c r="D11" t="s">
        <v>32</v>
      </c>
      <c r="E11">
        <v>184</v>
      </c>
      <c r="F11">
        <v>85</v>
      </c>
      <c r="G11" t="s">
        <v>29</v>
      </c>
      <c r="H11">
        <v>2</v>
      </c>
      <c r="I11">
        <v>95</v>
      </c>
      <c r="J11" t="s">
        <v>16</v>
      </c>
      <c r="K11">
        <v>41</v>
      </c>
      <c r="L11">
        <v>94</v>
      </c>
      <c r="M11" t="s">
        <v>16</v>
      </c>
      <c r="N11">
        <v>86</v>
      </c>
      <c r="O11">
        <v>100</v>
      </c>
      <c r="P11" t="s">
        <v>16</v>
      </c>
      <c r="Q11">
        <v>87</v>
      </c>
      <c r="R11">
        <v>95</v>
      </c>
      <c r="S11" t="s">
        <v>16</v>
      </c>
      <c r="T11">
        <v>402</v>
      </c>
      <c r="U11">
        <v>98</v>
      </c>
      <c r="V11" t="s">
        <v>16</v>
      </c>
      <c r="W11">
        <v>469</v>
      </c>
      <c r="X11">
        <v>93.8</v>
      </c>
    </row>
    <row r="12" spans="1:24" x14ac:dyDescent="0.25">
      <c r="A12">
        <v>21197883</v>
      </c>
      <c r="B12" t="s">
        <v>13</v>
      </c>
      <c r="C12" t="s">
        <v>33</v>
      </c>
      <c r="D12" t="s">
        <v>34</v>
      </c>
      <c r="E12">
        <v>184</v>
      </c>
      <c r="F12">
        <v>91</v>
      </c>
      <c r="G12" t="s">
        <v>19</v>
      </c>
      <c r="H12">
        <v>2</v>
      </c>
      <c r="I12">
        <v>86</v>
      </c>
      <c r="J12" t="s">
        <v>19</v>
      </c>
      <c r="K12">
        <v>41</v>
      </c>
      <c r="L12">
        <v>100</v>
      </c>
      <c r="M12" t="s">
        <v>16</v>
      </c>
      <c r="N12">
        <v>86</v>
      </c>
      <c r="O12">
        <v>100</v>
      </c>
      <c r="P12" t="s">
        <v>16</v>
      </c>
      <c r="Q12">
        <v>87</v>
      </c>
      <c r="R12">
        <v>92</v>
      </c>
      <c r="S12" t="s">
        <v>19</v>
      </c>
      <c r="T12">
        <v>402</v>
      </c>
      <c r="U12">
        <v>99</v>
      </c>
      <c r="V12" t="s">
        <v>16</v>
      </c>
      <c r="W12">
        <v>469</v>
      </c>
      <c r="X12">
        <v>93.8</v>
      </c>
    </row>
    <row r="13" spans="1:24" x14ac:dyDescent="0.25">
      <c r="A13">
        <v>21197805</v>
      </c>
      <c r="B13" t="s">
        <v>20</v>
      </c>
      <c r="C13" t="s">
        <v>35</v>
      </c>
      <c r="D13" t="s">
        <v>28</v>
      </c>
      <c r="E13">
        <v>184</v>
      </c>
      <c r="F13">
        <v>88</v>
      </c>
      <c r="G13" t="s">
        <v>19</v>
      </c>
      <c r="H13">
        <v>2</v>
      </c>
      <c r="I13">
        <v>96</v>
      </c>
      <c r="J13" t="s">
        <v>16</v>
      </c>
      <c r="K13">
        <v>41</v>
      </c>
      <c r="L13">
        <v>95</v>
      </c>
      <c r="M13" t="s">
        <v>16</v>
      </c>
      <c r="N13">
        <v>86</v>
      </c>
      <c r="O13">
        <v>96</v>
      </c>
      <c r="P13" t="s">
        <v>16</v>
      </c>
      <c r="Q13">
        <v>87</v>
      </c>
      <c r="R13">
        <v>93</v>
      </c>
      <c r="S13" t="s">
        <v>19</v>
      </c>
      <c r="T13">
        <v>402</v>
      </c>
      <c r="U13">
        <v>98</v>
      </c>
      <c r="V13" t="s">
        <v>16</v>
      </c>
      <c r="W13">
        <v>468</v>
      </c>
      <c r="X13">
        <v>93.6</v>
      </c>
    </row>
    <row r="14" spans="1:24" x14ac:dyDescent="0.25">
      <c r="A14">
        <v>21197830</v>
      </c>
      <c r="B14" t="s">
        <v>20</v>
      </c>
      <c r="C14" t="s">
        <v>36</v>
      </c>
      <c r="D14" t="s">
        <v>34</v>
      </c>
      <c r="E14">
        <v>184</v>
      </c>
      <c r="F14">
        <v>86</v>
      </c>
      <c r="G14" t="s">
        <v>29</v>
      </c>
      <c r="H14">
        <v>2</v>
      </c>
      <c r="I14">
        <v>93</v>
      </c>
      <c r="J14" t="s">
        <v>16</v>
      </c>
      <c r="K14">
        <v>41</v>
      </c>
      <c r="L14">
        <v>99</v>
      </c>
      <c r="M14" t="s">
        <v>16</v>
      </c>
      <c r="N14">
        <v>86</v>
      </c>
      <c r="O14">
        <v>98</v>
      </c>
      <c r="P14" t="s">
        <v>16</v>
      </c>
      <c r="Q14">
        <v>87</v>
      </c>
      <c r="R14">
        <v>92</v>
      </c>
      <c r="S14" t="s">
        <v>19</v>
      </c>
      <c r="T14">
        <v>402</v>
      </c>
      <c r="U14">
        <v>99</v>
      </c>
      <c r="V14" t="s">
        <v>16</v>
      </c>
      <c r="W14">
        <v>468</v>
      </c>
      <c r="X14">
        <v>93.6</v>
      </c>
    </row>
    <row r="15" spans="1:24" x14ac:dyDescent="0.25">
      <c r="A15">
        <v>21197856</v>
      </c>
      <c r="B15" t="s">
        <v>13</v>
      </c>
      <c r="C15" t="s">
        <v>37</v>
      </c>
      <c r="D15" t="s">
        <v>38</v>
      </c>
      <c r="E15">
        <v>184</v>
      </c>
      <c r="F15">
        <v>76</v>
      </c>
      <c r="G15" t="s">
        <v>39</v>
      </c>
      <c r="H15">
        <v>2</v>
      </c>
      <c r="I15">
        <v>94</v>
      </c>
      <c r="J15" t="s">
        <v>16</v>
      </c>
      <c r="K15">
        <v>41</v>
      </c>
      <c r="L15">
        <v>99</v>
      </c>
      <c r="M15" t="s">
        <v>16</v>
      </c>
      <c r="N15">
        <v>86</v>
      </c>
      <c r="O15">
        <v>97</v>
      </c>
      <c r="P15" t="s">
        <v>16</v>
      </c>
      <c r="Q15">
        <v>87</v>
      </c>
      <c r="R15">
        <v>92</v>
      </c>
      <c r="S15" t="s">
        <v>19</v>
      </c>
      <c r="T15">
        <v>402</v>
      </c>
      <c r="U15">
        <v>98</v>
      </c>
      <c r="V15" t="s">
        <v>16</v>
      </c>
      <c r="W15">
        <v>458</v>
      </c>
      <c r="X15">
        <v>91.6</v>
      </c>
    </row>
    <row r="16" spans="1:24" x14ac:dyDescent="0.25">
      <c r="A16">
        <v>21197810</v>
      </c>
      <c r="B16" t="s">
        <v>13</v>
      </c>
      <c r="C16" t="s">
        <v>40</v>
      </c>
      <c r="E16">
        <v>184</v>
      </c>
      <c r="F16">
        <v>78</v>
      </c>
      <c r="G16" t="s">
        <v>39</v>
      </c>
      <c r="H16">
        <v>2</v>
      </c>
      <c r="I16">
        <v>94</v>
      </c>
      <c r="J16" t="s">
        <v>16</v>
      </c>
      <c r="K16">
        <v>41</v>
      </c>
      <c r="L16">
        <v>94</v>
      </c>
      <c r="M16" t="s">
        <v>16</v>
      </c>
      <c r="N16">
        <v>86</v>
      </c>
      <c r="O16">
        <v>99</v>
      </c>
      <c r="P16" t="s">
        <v>16</v>
      </c>
      <c r="Q16">
        <v>87</v>
      </c>
      <c r="R16">
        <v>92</v>
      </c>
      <c r="S16" t="s">
        <v>19</v>
      </c>
      <c r="T16">
        <v>402</v>
      </c>
      <c r="U16">
        <v>97</v>
      </c>
      <c r="V16" t="s">
        <v>16</v>
      </c>
      <c r="W16">
        <v>457</v>
      </c>
      <c r="X16">
        <v>91.4</v>
      </c>
    </row>
    <row r="17" spans="1:24" x14ac:dyDescent="0.25">
      <c r="A17">
        <v>21197802</v>
      </c>
      <c r="B17" t="s">
        <v>20</v>
      </c>
      <c r="C17" t="s">
        <v>41</v>
      </c>
      <c r="D17" t="s">
        <v>28</v>
      </c>
      <c r="E17">
        <v>184</v>
      </c>
      <c r="F17">
        <v>85</v>
      </c>
      <c r="G17" t="s">
        <v>29</v>
      </c>
      <c r="H17">
        <v>2</v>
      </c>
      <c r="I17">
        <v>97</v>
      </c>
      <c r="J17" t="s">
        <v>16</v>
      </c>
      <c r="K17">
        <v>41</v>
      </c>
      <c r="L17">
        <v>96</v>
      </c>
      <c r="M17" t="s">
        <v>16</v>
      </c>
      <c r="N17">
        <v>86</v>
      </c>
      <c r="O17">
        <v>94</v>
      </c>
      <c r="P17" t="s">
        <v>16</v>
      </c>
      <c r="Q17">
        <v>87</v>
      </c>
      <c r="R17">
        <v>81</v>
      </c>
      <c r="S17" t="s">
        <v>39</v>
      </c>
      <c r="T17">
        <v>402</v>
      </c>
      <c r="U17">
        <v>98</v>
      </c>
      <c r="V17" t="s">
        <v>16</v>
      </c>
      <c r="W17">
        <v>453</v>
      </c>
      <c r="X17">
        <v>90.6</v>
      </c>
    </row>
    <row r="18" spans="1:24" x14ac:dyDescent="0.25">
      <c r="A18">
        <v>21197800</v>
      </c>
      <c r="B18" t="s">
        <v>13</v>
      </c>
      <c r="C18" t="s">
        <v>42</v>
      </c>
      <c r="D18" t="s">
        <v>34</v>
      </c>
      <c r="E18">
        <v>184</v>
      </c>
      <c r="F18">
        <v>86</v>
      </c>
      <c r="G18" t="s">
        <v>29</v>
      </c>
      <c r="H18">
        <v>2</v>
      </c>
      <c r="I18">
        <v>90</v>
      </c>
      <c r="J18" t="s">
        <v>19</v>
      </c>
      <c r="K18">
        <v>41</v>
      </c>
      <c r="L18">
        <v>94</v>
      </c>
      <c r="M18" t="s">
        <v>16</v>
      </c>
      <c r="N18">
        <v>86</v>
      </c>
      <c r="O18">
        <v>92</v>
      </c>
      <c r="P18" t="s">
        <v>16</v>
      </c>
      <c r="Q18">
        <v>87</v>
      </c>
      <c r="R18">
        <v>88</v>
      </c>
      <c r="S18" t="s">
        <v>29</v>
      </c>
      <c r="T18">
        <v>402</v>
      </c>
      <c r="U18">
        <v>95</v>
      </c>
      <c r="V18" t="s">
        <v>19</v>
      </c>
      <c r="W18">
        <v>450</v>
      </c>
      <c r="X18">
        <v>90</v>
      </c>
    </row>
    <row r="19" spans="1:24" x14ac:dyDescent="0.25">
      <c r="A19">
        <v>21197827</v>
      </c>
      <c r="B19" t="s">
        <v>20</v>
      </c>
      <c r="C19" t="s">
        <v>43</v>
      </c>
      <c r="E19">
        <v>184</v>
      </c>
      <c r="F19">
        <v>77</v>
      </c>
      <c r="G19" t="s">
        <v>39</v>
      </c>
      <c r="H19">
        <v>2</v>
      </c>
      <c r="I19">
        <v>93</v>
      </c>
      <c r="J19" t="s">
        <v>16</v>
      </c>
      <c r="K19">
        <v>41</v>
      </c>
      <c r="L19">
        <v>89</v>
      </c>
      <c r="M19" t="s">
        <v>19</v>
      </c>
      <c r="N19">
        <v>86</v>
      </c>
      <c r="O19">
        <v>96</v>
      </c>
      <c r="P19" t="s">
        <v>16</v>
      </c>
      <c r="Q19">
        <v>87</v>
      </c>
      <c r="R19">
        <v>92</v>
      </c>
      <c r="S19" t="s">
        <v>19</v>
      </c>
      <c r="T19">
        <v>402</v>
      </c>
      <c r="U19">
        <v>97</v>
      </c>
      <c r="V19" t="s">
        <v>16</v>
      </c>
      <c r="W19">
        <v>447</v>
      </c>
      <c r="X19">
        <v>89.4</v>
      </c>
    </row>
    <row r="20" spans="1:24" x14ac:dyDescent="0.25">
      <c r="A20">
        <v>21197817</v>
      </c>
      <c r="B20" t="s">
        <v>13</v>
      </c>
      <c r="C20" t="s">
        <v>44</v>
      </c>
      <c r="D20" t="s">
        <v>32</v>
      </c>
      <c r="E20">
        <v>184</v>
      </c>
      <c r="F20">
        <v>86</v>
      </c>
      <c r="G20" t="s">
        <v>29</v>
      </c>
      <c r="H20">
        <v>2</v>
      </c>
      <c r="I20">
        <v>94</v>
      </c>
      <c r="J20" t="s">
        <v>16</v>
      </c>
      <c r="K20">
        <v>41</v>
      </c>
      <c r="L20">
        <v>87</v>
      </c>
      <c r="M20" t="s">
        <v>19</v>
      </c>
      <c r="N20">
        <v>86</v>
      </c>
      <c r="O20">
        <v>90</v>
      </c>
      <c r="P20" t="s">
        <v>16</v>
      </c>
      <c r="Q20">
        <v>87</v>
      </c>
      <c r="R20">
        <v>88</v>
      </c>
      <c r="S20" t="s">
        <v>29</v>
      </c>
      <c r="T20">
        <v>402</v>
      </c>
      <c r="U20">
        <v>93</v>
      </c>
      <c r="V20" t="s">
        <v>19</v>
      </c>
      <c r="W20">
        <v>445</v>
      </c>
      <c r="X20">
        <v>89</v>
      </c>
    </row>
    <row r="21" spans="1:24" x14ac:dyDescent="0.25">
      <c r="A21">
        <v>21197798</v>
      </c>
      <c r="B21" t="s">
        <v>13</v>
      </c>
      <c r="C21" t="s">
        <v>17</v>
      </c>
      <c r="E21">
        <v>184</v>
      </c>
      <c r="F21">
        <v>78</v>
      </c>
      <c r="G21" t="s">
        <v>39</v>
      </c>
      <c r="H21">
        <v>2</v>
      </c>
      <c r="I21">
        <v>95</v>
      </c>
      <c r="J21" t="s">
        <v>16</v>
      </c>
      <c r="K21">
        <v>41</v>
      </c>
      <c r="L21">
        <v>87</v>
      </c>
      <c r="M21" t="s">
        <v>19</v>
      </c>
      <c r="N21">
        <v>86</v>
      </c>
      <c r="O21">
        <v>86</v>
      </c>
      <c r="P21" t="s">
        <v>19</v>
      </c>
      <c r="Q21">
        <v>87</v>
      </c>
      <c r="R21">
        <v>89</v>
      </c>
      <c r="S21" t="s">
        <v>19</v>
      </c>
      <c r="T21">
        <v>402</v>
      </c>
      <c r="U21">
        <v>94</v>
      </c>
      <c r="V21" t="s">
        <v>19</v>
      </c>
      <c r="W21">
        <v>435</v>
      </c>
      <c r="X21">
        <v>87</v>
      </c>
    </row>
    <row r="22" spans="1:24" x14ac:dyDescent="0.25">
      <c r="A22">
        <v>21197861</v>
      </c>
      <c r="B22" t="s">
        <v>13</v>
      </c>
      <c r="C22" t="s">
        <v>45</v>
      </c>
      <c r="D22" t="s">
        <v>46</v>
      </c>
      <c r="E22">
        <v>184</v>
      </c>
      <c r="F22">
        <v>89</v>
      </c>
      <c r="G22" t="s">
        <v>19</v>
      </c>
      <c r="H22">
        <v>2</v>
      </c>
      <c r="I22">
        <v>90</v>
      </c>
      <c r="J22" t="s">
        <v>19</v>
      </c>
      <c r="K22">
        <v>41</v>
      </c>
      <c r="L22">
        <v>85</v>
      </c>
      <c r="M22" t="s">
        <v>19</v>
      </c>
      <c r="N22">
        <v>86</v>
      </c>
      <c r="O22">
        <v>83</v>
      </c>
      <c r="P22" t="s">
        <v>19</v>
      </c>
      <c r="Q22">
        <v>87</v>
      </c>
      <c r="R22">
        <v>86</v>
      </c>
      <c r="S22" t="s">
        <v>29</v>
      </c>
      <c r="T22">
        <v>402</v>
      </c>
      <c r="U22">
        <v>91</v>
      </c>
      <c r="V22" t="s">
        <v>29</v>
      </c>
      <c r="W22">
        <v>433</v>
      </c>
      <c r="X22">
        <v>86.6</v>
      </c>
    </row>
    <row r="23" spans="1:24" x14ac:dyDescent="0.25">
      <c r="A23">
        <v>21197865</v>
      </c>
      <c r="B23" t="s">
        <v>13</v>
      </c>
      <c r="C23" t="s">
        <v>47</v>
      </c>
      <c r="D23" t="s">
        <v>48</v>
      </c>
      <c r="E23">
        <v>184</v>
      </c>
      <c r="F23">
        <v>83</v>
      </c>
      <c r="G23" t="s">
        <v>29</v>
      </c>
      <c r="H23">
        <v>2</v>
      </c>
      <c r="I23">
        <v>92</v>
      </c>
      <c r="J23" t="s">
        <v>16</v>
      </c>
      <c r="K23">
        <v>41</v>
      </c>
      <c r="L23">
        <v>89</v>
      </c>
      <c r="M23" t="s">
        <v>19</v>
      </c>
      <c r="N23">
        <v>86</v>
      </c>
      <c r="O23">
        <v>85</v>
      </c>
      <c r="P23" t="s">
        <v>19</v>
      </c>
      <c r="Q23">
        <v>87</v>
      </c>
      <c r="R23">
        <v>83</v>
      </c>
      <c r="S23" t="s">
        <v>29</v>
      </c>
      <c r="T23">
        <v>402</v>
      </c>
      <c r="U23">
        <v>92</v>
      </c>
      <c r="V23" t="s">
        <v>29</v>
      </c>
      <c r="W23">
        <v>432</v>
      </c>
      <c r="X23">
        <v>86.4</v>
      </c>
    </row>
    <row r="24" spans="1:24" x14ac:dyDescent="0.25">
      <c r="A24">
        <v>21197821</v>
      </c>
      <c r="B24" t="s">
        <v>13</v>
      </c>
      <c r="C24" t="s">
        <v>49</v>
      </c>
      <c r="D24" t="s">
        <v>50</v>
      </c>
      <c r="E24">
        <v>184</v>
      </c>
      <c r="F24">
        <v>76</v>
      </c>
      <c r="G24" t="s">
        <v>39</v>
      </c>
      <c r="H24">
        <v>2</v>
      </c>
      <c r="I24">
        <v>91</v>
      </c>
      <c r="J24" t="s">
        <v>19</v>
      </c>
      <c r="K24">
        <v>41</v>
      </c>
      <c r="L24">
        <v>91</v>
      </c>
      <c r="M24" t="s">
        <v>16</v>
      </c>
      <c r="N24">
        <v>86</v>
      </c>
      <c r="O24">
        <v>89</v>
      </c>
      <c r="P24" t="s">
        <v>19</v>
      </c>
      <c r="Q24">
        <v>87</v>
      </c>
      <c r="R24">
        <v>80</v>
      </c>
      <c r="S24" t="s">
        <v>39</v>
      </c>
      <c r="T24">
        <v>402</v>
      </c>
      <c r="U24">
        <v>93</v>
      </c>
      <c r="V24" t="s">
        <v>19</v>
      </c>
      <c r="W24">
        <v>427</v>
      </c>
      <c r="X24">
        <v>85.4</v>
      </c>
    </row>
    <row r="25" spans="1:24" x14ac:dyDescent="0.25">
      <c r="A25">
        <v>21197806</v>
      </c>
      <c r="B25" t="s">
        <v>20</v>
      </c>
      <c r="C25" t="s">
        <v>51</v>
      </c>
      <c r="D25" t="s">
        <v>38</v>
      </c>
      <c r="E25">
        <v>184</v>
      </c>
      <c r="F25">
        <v>75</v>
      </c>
      <c r="G25" t="s">
        <v>52</v>
      </c>
      <c r="H25">
        <v>2</v>
      </c>
      <c r="I25">
        <v>94</v>
      </c>
      <c r="J25" t="s">
        <v>16</v>
      </c>
      <c r="K25">
        <v>41</v>
      </c>
      <c r="L25">
        <v>85</v>
      </c>
      <c r="M25" t="s">
        <v>19</v>
      </c>
      <c r="N25">
        <v>86</v>
      </c>
      <c r="O25">
        <v>90</v>
      </c>
      <c r="P25" t="s">
        <v>16</v>
      </c>
      <c r="Q25">
        <v>87</v>
      </c>
      <c r="R25">
        <v>79</v>
      </c>
      <c r="S25" t="s">
        <v>39</v>
      </c>
      <c r="T25">
        <v>402</v>
      </c>
      <c r="U25">
        <v>93</v>
      </c>
      <c r="V25" t="s">
        <v>19</v>
      </c>
      <c r="W25">
        <v>423</v>
      </c>
      <c r="X25">
        <v>84.6</v>
      </c>
    </row>
    <row r="26" spans="1:24" x14ac:dyDescent="0.25">
      <c r="A26">
        <v>21197794</v>
      </c>
      <c r="B26" t="s">
        <v>20</v>
      </c>
      <c r="C26" t="s">
        <v>53</v>
      </c>
      <c r="D26" t="s">
        <v>38</v>
      </c>
      <c r="E26">
        <v>184</v>
      </c>
      <c r="F26">
        <v>82</v>
      </c>
      <c r="G26" t="s">
        <v>29</v>
      </c>
      <c r="H26">
        <v>2</v>
      </c>
      <c r="I26">
        <v>97</v>
      </c>
      <c r="J26" t="s">
        <v>16</v>
      </c>
      <c r="K26">
        <v>41</v>
      </c>
      <c r="L26">
        <v>63</v>
      </c>
      <c r="M26" t="s">
        <v>39</v>
      </c>
      <c r="N26">
        <v>86</v>
      </c>
      <c r="O26">
        <v>91</v>
      </c>
      <c r="P26" t="s">
        <v>16</v>
      </c>
      <c r="Q26">
        <v>87</v>
      </c>
      <c r="R26">
        <v>89</v>
      </c>
      <c r="S26" t="s">
        <v>19</v>
      </c>
      <c r="T26">
        <v>402</v>
      </c>
      <c r="U26">
        <v>94</v>
      </c>
      <c r="V26" t="s">
        <v>19</v>
      </c>
      <c r="W26">
        <v>422</v>
      </c>
      <c r="X26">
        <v>84.4</v>
      </c>
    </row>
    <row r="27" spans="1:24" x14ac:dyDescent="0.25">
      <c r="A27">
        <v>21197867</v>
      </c>
      <c r="B27" t="s">
        <v>13</v>
      </c>
      <c r="C27" t="s">
        <v>54</v>
      </c>
      <c r="D27" t="s">
        <v>32</v>
      </c>
      <c r="E27">
        <v>184</v>
      </c>
      <c r="F27">
        <v>76</v>
      </c>
      <c r="G27" t="s">
        <v>39</v>
      </c>
      <c r="H27">
        <v>2</v>
      </c>
      <c r="I27">
        <v>96</v>
      </c>
      <c r="J27" t="s">
        <v>16</v>
      </c>
      <c r="K27">
        <v>41</v>
      </c>
      <c r="L27">
        <v>85</v>
      </c>
      <c r="M27" t="s">
        <v>19</v>
      </c>
      <c r="N27">
        <v>86</v>
      </c>
      <c r="O27">
        <v>75</v>
      </c>
      <c r="P27" t="s">
        <v>29</v>
      </c>
      <c r="Q27">
        <v>87</v>
      </c>
      <c r="R27">
        <v>89</v>
      </c>
      <c r="S27" t="s">
        <v>19</v>
      </c>
      <c r="T27">
        <v>402</v>
      </c>
      <c r="U27">
        <v>92</v>
      </c>
      <c r="V27" t="s">
        <v>29</v>
      </c>
      <c r="W27">
        <v>421</v>
      </c>
      <c r="X27">
        <v>84.2</v>
      </c>
    </row>
    <row r="28" spans="1:24" x14ac:dyDescent="0.25">
      <c r="A28">
        <v>21197880</v>
      </c>
      <c r="B28" t="s">
        <v>13</v>
      </c>
      <c r="C28" t="s">
        <v>55</v>
      </c>
      <c r="D28" t="s">
        <v>28</v>
      </c>
      <c r="E28">
        <v>184</v>
      </c>
      <c r="F28">
        <v>88</v>
      </c>
      <c r="G28" t="s">
        <v>19</v>
      </c>
      <c r="H28">
        <v>2</v>
      </c>
      <c r="I28">
        <v>93</v>
      </c>
      <c r="J28" t="s">
        <v>16</v>
      </c>
      <c r="K28">
        <v>41</v>
      </c>
      <c r="L28">
        <v>85</v>
      </c>
      <c r="M28" t="s">
        <v>19</v>
      </c>
      <c r="N28">
        <v>86</v>
      </c>
      <c r="O28">
        <v>69</v>
      </c>
      <c r="P28" t="s">
        <v>39</v>
      </c>
      <c r="Q28">
        <v>87</v>
      </c>
      <c r="R28">
        <v>86</v>
      </c>
      <c r="S28" t="s">
        <v>29</v>
      </c>
      <c r="T28">
        <v>402</v>
      </c>
      <c r="U28">
        <v>94</v>
      </c>
      <c r="V28" t="s">
        <v>19</v>
      </c>
      <c r="W28">
        <v>421</v>
      </c>
      <c r="X28">
        <v>84.2</v>
      </c>
    </row>
    <row r="29" spans="1:24" x14ac:dyDescent="0.25">
      <c r="A29">
        <v>21197893</v>
      </c>
      <c r="B29" t="s">
        <v>20</v>
      </c>
      <c r="C29" t="s">
        <v>56</v>
      </c>
      <c r="D29" t="s">
        <v>57</v>
      </c>
      <c r="E29">
        <v>184</v>
      </c>
      <c r="F29">
        <v>70</v>
      </c>
      <c r="G29" t="s">
        <v>52</v>
      </c>
      <c r="H29">
        <v>2</v>
      </c>
      <c r="I29">
        <v>90</v>
      </c>
      <c r="J29" t="s">
        <v>19</v>
      </c>
      <c r="K29">
        <v>241</v>
      </c>
      <c r="L29">
        <v>79</v>
      </c>
      <c r="M29" t="s">
        <v>29</v>
      </c>
      <c r="N29">
        <v>86</v>
      </c>
      <c r="O29">
        <v>86</v>
      </c>
      <c r="P29" t="s">
        <v>19</v>
      </c>
      <c r="Q29">
        <v>87</v>
      </c>
      <c r="R29">
        <v>94</v>
      </c>
      <c r="S29" t="s">
        <v>16</v>
      </c>
      <c r="T29">
        <v>402</v>
      </c>
      <c r="U29">
        <v>91</v>
      </c>
      <c r="V29" t="s">
        <v>29</v>
      </c>
      <c r="W29">
        <v>419</v>
      </c>
      <c r="X29">
        <v>83.8</v>
      </c>
    </row>
    <row r="30" spans="1:24" x14ac:dyDescent="0.25">
      <c r="A30">
        <v>21197822</v>
      </c>
      <c r="B30" t="s">
        <v>13</v>
      </c>
      <c r="C30" t="s">
        <v>58</v>
      </c>
      <c r="D30" t="s">
        <v>28</v>
      </c>
      <c r="E30">
        <v>184</v>
      </c>
      <c r="F30">
        <v>66</v>
      </c>
      <c r="G30" t="s">
        <v>59</v>
      </c>
      <c r="H30">
        <v>2</v>
      </c>
      <c r="I30">
        <v>89</v>
      </c>
      <c r="J30" t="s">
        <v>19</v>
      </c>
      <c r="K30">
        <v>41</v>
      </c>
      <c r="L30">
        <v>83</v>
      </c>
      <c r="M30" t="s">
        <v>19</v>
      </c>
      <c r="N30">
        <v>86</v>
      </c>
      <c r="O30">
        <v>90</v>
      </c>
      <c r="P30" t="s">
        <v>16</v>
      </c>
      <c r="Q30">
        <v>87</v>
      </c>
      <c r="R30">
        <v>89</v>
      </c>
      <c r="S30" t="s">
        <v>19</v>
      </c>
      <c r="T30">
        <v>402</v>
      </c>
      <c r="U30">
        <v>91</v>
      </c>
      <c r="V30" t="s">
        <v>29</v>
      </c>
      <c r="W30">
        <v>417</v>
      </c>
      <c r="X30">
        <v>83.4</v>
      </c>
    </row>
    <row r="31" spans="1:24" x14ac:dyDescent="0.25">
      <c r="A31">
        <v>21197847</v>
      </c>
      <c r="B31" t="s">
        <v>20</v>
      </c>
      <c r="C31" t="s">
        <v>60</v>
      </c>
      <c r="D31" t="s">
        <v>61</v>
      </c>
      <c r="E31">
        <v>184</v>
      </c>
      <c r="F31">
        <v>83</v>
      </c>
      <c r="G31" t="s">
        <v>29</v>
      </c>
      <c r="H31">
        <v>2</v>
      </c>
      <c r="I31">
        <v>88</v>
      </c>
      <c r="J31" t="s">
        <v>19</v>
      </c>
      <c r="K31">
        <v>41</v>
      </c>
      <c r="L31">
        <v>74</v>
      </c>
      <c r="M31" t="s">
        <v>29</v>
      </c>
      <c r="N31">
        <v>86</v>
      </c>
      <c r="O31">
        <v>91</v>
      </c>
      <c r="P31" t="s">
        <v>16</v>
      </c>
      <c r="Q31">
        <v>87</v>
      </c>
      <c r="R31">
        <v>79</v>
      </c>
      <c r="S31" t="s">
        <v>39</v>
      </c>
      <c r="T31">
        <v>402</v>
      </c>
      <c r="U31">
        <v>89</v>
      </c>
      <c r="V31" t="s">
        <v>29</v>
      </c>
      <c r="W31">
        <v>415</v>
      </c>
      <c r="X31">
        <v>83</v>
      </c>
    </row>
    <row r="32" spans="1:24" x14ac:dyDescent="0.25">
      <c r="A32">
        <v>21197801</v>
      </c>
      <c r="B32" t="s">
        <v>20</v>
      </c>
      <c r="C32" t="s">
        <v>62</v>
      </c>
      <c r="D32" t="s">
        <v>63</v>
      </c>
      <c r="E32">
        <v>184</v>
      </c>
      <c r="F32">
        <v>81</v>
      </c>
      <c r="G32" t="s">
        <v>39</v>
      </c>
      <c r="H32">
        <v>2</v>
      </c>
      <c r="I32">
        <v>91</v>
      </c>
      <c r="J32" t="s">
        <v>19</v>
      </c>
      <c r="K32">
        <v>41</v>
      </c>
      <c r="L32">
        <v>71</v>
      </c>
      <c r="M32" t="s">
        <v>29</v>
      </c>
      <c r="N32">
        <v>86</v>
      </c>
      <c r="O32">
        <v>80</v>
      </c>
      <c r="P32" t="s">
        <v>19</v>
      </c>
      <c r="Q32">
        <v>87</v>
      </c>
      <c r="R32">
        <v>90</v>
      </c>
      <c r="S32" t="s">
        <v>19</v>
      </c>
      <c r="T32">
        <v>402</v>
      </c>
      <c r="U32">
        <v>91</v>
      </c>
      <c r="V32" t="s">
        <v>29</v>
      </c>
      <c r="W32">
        <v>413</v>
      </c>
      <c r="X32">
        <v>82.6</v>
      </c>
    </row>
    <row r="33" spans="1:24" x14ac:dyDescent="0.25">
      <c r="A33">
        <v>21197859</v>
      </c>
      <c r="B33" t="s">
        <v>20</v>
      </c>
      <c r="C33" t="s">
        <v>64</v>
      </c>
      <c r="D33" t="s">
        <v>65</v>
      </c>
      <c r="E33">
        <v>184</v>
      </c>
      <c r="F33">
        <v>83</v>
      </c>
      <c r="G33" t="s">
        <v>29</v>
      </c>
      <c r="H33">
        <v>2</v>
      </c>
      <c r="I33">
        <v>88</v>
      </c>
      <c r="J33" t="s">
        <v>19</v>
      </c>
      <c r="K33">
        <v>41</v>
      </c>
      <c r="L33">
        <v>83</v>
      </c>
      <c r="M33" t="s">
        <v>19</v>
      </c>
      <c r="N33">
        <v>86</v>
      </c>
      <c r="O33">
        <v>68</v>
      </c>
      <c r="P33" t="s">
        <v>39</v>
      </c>
      <c r="Q33">
        <v>87</v>
      </c>
      <c r="R33">
        <v>89</v>
      </c>
      <c r="S33" t="s">
        <v>19</v>
      </c>
      <c r="T33">
        <v>402</v>
      </c>
      <c r="U33">
        <v>90</v>
      </c>
      <c r="V33" t="s">
        <v>29</v>
      </c>
      <c r="W33">
        <v>411</v>
      </c>
      <c r="X33">
        <v>82.2</v>
      </c>
    </row>
    <row r="34" spans="1:24" x14ac:dyDescent="0.25">
      <c r="A34">
        <v>21197897</v>
      </c>
      <c r="B34" t="s">
        <v>20</v>
      </c>
      <c r="C34" t="s">
        <v>66</v>
      </c>
      <c r="E34">
        <v>184</v>
      </c>
      <c r="F34">
        <v>83</v>
      </c>
      <c r="G34" t="s">
        <v>29</v>
      </c>
      <c r="H34">
        <v>2</v>
      </c>
      <c r="I34">
        <v>85</v>
      </c>
      <c r="J34" t="s">
        <v>29</v>
      </c>
      <c r="K34">
        <v>241</v>
      </c>
      <c r="L34">
        <v>76</v>
      </c>
      <c r="M34" t="s">
        <v>29</v>
      </c>
      <c r="N34">
        <v>86</v>
      </c>
      <c r="O34">
        <v>83</v>
      </c>
      <c r="P34" t="s">
        <v>19</v>
      </c>
      <c r="Q34">
        <v>87</v>
      </c>
      <c r="R34">
        <v>81</v>
      </c>
      <c r="S34" t="s">
        <v>39</v>
      </c>
      <c r="T34">
        <v>402</v>
      </c>
      <c r="U34">
        <v>87</v>
      </c>
      <c r="V34" t="s">
        <v>39</v>
      </c>
      <c r="W34">
        <v>408</v>
      </c>
      <c r="X34">
        <v>81.599999999999994</v>
      </c>
    </row>
    <row r="35" spans="1:24" x14ac:dyDescent="0.25">
      <c r="A35">
        <v>21197846</v>
      </c>
      <c r="B35" t="s">
        <v>13</v>
      </c>
      <c r="C35" t="s">
        <v>67</v>
      </c>
      <c r="D35" t="s">
        <v>68</v>
      </c>
      <c r="E35">
        <v>184</v>
      </c>
      <c r="F35">
        <v>76</v>
      </c>
      <c r="G35" t="s">
        <v>39</v>
      </c>
      <c r="H35">
        <v>2</v>
      </c>
      <c r="I35">
        <v>90</v>
      </c>
      <c r="J35" t="s">
        <v>19</v>
      </c>
      <c r="K35">
        <v>41</v>
      </c>
      <c r="L35">
        <v>89</v>
      </c>
      <c r="M35" t="s">
        <v>19</v>
      </c>
      <c r="N35">
        <v>86</v>
      </c>
      <c r="O35">
        <v>71</v>
      </c>
      <c r="P35" t="s">
        <v>29</v>
      </c>
      <c r="Q35">
        <v>87</v>
      </c>
      <c r="R35">
        <v>77</v>
      </c>
      <c r="S35" t="s">
        <v>39</v>
      </c>
      <c r="T35">
        <v>402</v>
      </c>
      <c r="U35">
        <v>88</v>
      </c>
      <c r="V35" t="s">
        <v>39</v>
      </c>
      <c r="W35">
        <v>403</v>
      </c>
      <c r="X35">
        <v>80.599999999999994</v>
      </c>
    </row>
    <row r="36" spans="1:24" x14ac:dyDescent="0.25">
      <c r="A36">
        <v>21197793</v>
      </c>
      <c r="B36" t="s">
        <v>13</v>
      </c>
      <c r="C36" t="s">
        <v>69</v>
      </c>
      <c r="D36" t="s">
        <v>70</v>
      </c>
      <c r="E36">
        <v>184</v>
      </c>
      <c r="F36">
        <v>68</v>
      </c>
      <c r="G36" t="s">
        <v>59</v>
      </c>
      <c r="H36">
        <v>2</v>
      </c>
      <c r="I36">
        <v>96</v>
      </c>
      <c r="J36" t="s">
        <v>16</v>
      </c>
      <c r="K36">
        <v>41</v>
      </c>
      <c r="L36">
        <v>68</v>
      </c>
      <c r="M36" t="s">
        <v>39</v>
      </c>
      <c r="N36">
        <v>86</v>
      </c>
      <c r="O36">
        <v>81</v>
      </c>
      <c r="P36" t="s">
        <v>19</v>
      </c>
      <c r="Q36">
        <v>87</v>
      </c>
      <c r="R36">
        <v>89</v>
      </c>
      <c r="S36" t="s">
        <v>19</v>
      </c>
      <c r="T36">
        <v>402</v>
      </c>
      <c r="U36">
        <v>91</v>
      </c>
      <c r="V36" t="s">
        <v>29</v>
      </c>
      <c r="W36">
        <v>402</v>
      </c>
      <c r="X36">
        <v>80.400000000000006</v>
      </c>
    </row>
    <row r="37" spans="1:24" x14ac:dyDescent="0.25">
      <c r="A37">
        <v>21197894</v>
      </c>
      <c r="B37" t="s">
        <v>20</v>
      </c>
      <c r="C37" t="s">
        <v>71</v>
      </c>
      <c r="E37">
        <v>184</v>
      </c>
      <c r="F37">
        <v>78</v>
      </c>
      <c r="G37" t="s">
        <v>39</v>
      </c>
      <c r="H37">
        <v>2</v>
      </c>
      <c r="I37">
        <v>92</v>
      </c>
      <c r="J37" t="s">
        <v>16</v>
      </c>
      <c r="K37">
        <v>241</v>
      </c>
      <c r="L37">
        <v>72</v>
      </c>
      <c r="M37" t="s">
        <v>29</v>
      </c>
      <c r="N37">
        <v>86</v>
      </c>
      <c r="O37">
        <v>77</v>
      </c>
      <c r="P37" t="s">
        <v>29</v>
      </c>
      <c r="Q37">
        <v>87</v>
      </c>
      <c r="R37">
        <v>83</v>
      </c>
      <c r="S37" t="s">
        <v>29</v>
      </c>
      <c r="T37">
        <v>402</v>
      </c>
      <c r="U37">
        <v>89</v>
      </c>
      <c r="V37" t="s">
        <v>29</v>
      </c>
      <c r="W37">
        <v>402</v>
      </c>
      <c r="X37">
        <v>80.400000000000006</v>
      </c>
    </row>
    <row r="38" spans="1:24" x14ac:dyDescent="0.25">
      <c r="A38">
        <v>21197863</v>
      </c>
      <c r="B38" t="s">
        <v>13</v>
      </c>
      <c r="C38" t="s">
        <v>72</v>
      </c>
      <c r="E38">
        <v>184</v>
      </c>
      <c r="F38">
        <v>85</v>
      </c>
      <c r="G38" t="s">
        <v>29</v>
      </c>
      <c r="H38">
        <v>2</v>
      </c>
      <c r="I38">
        <v>81</v>
      </c>
      <c r="J38" t="s">
        <v>29</v>
      </c>
      <c r="K38">
        <v>41</v>
      </c>
      <c r="L38">
        <v>70</v>
      </c>
      <c r="M38" t="s">
        <v>29</v>
      </c>
      <c r="N38">
        <v>86</v>
      </c>
      <c r="O38">
        <v>78</v>
      </c>
      <c r="P38" t="s">
        <v>29</v>
      </c>
      <c r="Q38">
        <v>87</v>
      </c>
      <c r="R38">
        <v>86</v>
      </c>
      <c r="S38" t="s">
        <v>29</v>
      </c>
      <c r="T38">
        <v>402</v>
      </c>
      <c r="U38">
        <v>91</v>
      </c>
      <c r="V38" t="s">
        <v>29</v>
      </c>
      <c r="W38">
        <v>400</v>
      </c>
      <c r="X38">
        <v>80</v>
      </c>
    </row>
    <row r="39" spans="1:24" x14ac:dyDescent="0.25">
      <c r="A39">
        <v>21197864</v>
      </c>
      <c r="B39" t="s">
        <v>20</v>
      </c>
      <c r="C39" t="s">
        <v>73</v>
      </c>
      <c r="D39" t="s">
        <v>74</v>
      </c>
      <c r="E39">
        <v>184</v>
      </c>
      <c r="F39">
        <v>74</v>
      </c>
      <c r="G39" t="s">
        <v>52</v>
      </c>
      <c r="H39">
        <v>2</v>
      </c>
      <c r="I39">
        <v>89</v>
      </c>
      <c r="J39" t="s">
        <v>19</v>
      </c>
      <c r="K39">
        <v>41</v>
      </c>
      <c r="L39">
        <v>81</v>
      </c>
      <c r="M39" t="s">
        <v>19</v>
      </c>
      <c r="N39">
        <v>86</v>
      </c>
      <c r="O39">
        <v>74</v>
      </c>
      <c r="P39" t="s">
        <v>29</v>
      </c>
      <c r="Q39">
        <v>87</v>
      </c>
      <c r="R39">
        <v>82</v>
      </c>
      <c r="S39" t="s">
        <v>29</v>
      </c>
      <c r="T39">
        <v>402</v>
      </c>
      <c r="U39">
        <v>90</v>
      </c>
      <c r="V39" t="s">
        <v>29</v>
      </c>
      <c r="W39">
        <v>400</v>
      </c>
      <c r="X39">
        <v>80</v>
      </c>
    </row>
    <row r="40" spans="1:24" x14ac:dyDescent="0.25">
      <c r="A40">
        <v>21197869</v>
      </c>
      <c r="B40" t="s">
        <v>20</v>
      </c>
      <c r="C40" t="s">
        <v>75</v>
      </c>
      <c r="E40">
        <v>184</v>
      </c>
      <c r="F40">
        <v>85</v>
      </c>
      <c r="G40" t="s">
        <v>29</v>
      </c>
      <c r="H40">
        <v>2</v>
      </c>
      <c r="I40">
        <v>93</v>
      </c>
      <c r="J40" t="s">
        <v>16</v>
      </c>
      <c r="K40">
        <v>41</v>
      </c>
      <c r="L40">
        <v>69</v>
      </c>
      <c r="M40" t="s">
        <v>39</v>
      </c>
      <c r="N40">
        <v>86</v>
      </c>
      <c r="O40">
        <v>74</v>
      </c>
      <c r="P40" t="s">
        <v>29</v>
      </c>
      <c r="Q40">
        <v>87</v>
      </c>
      <c r="R40">
        <v>77</v>
      </c>
      <c r="S40" t="s">
        <v>39</v>
      </c>
      <c r="T40">
        <v>402</v>
      </c>
      <c r="U40">
        <v>91</v>
      </c>
      <c r="V40" t="s">
        <v>29</v>
      </c>
      <c r="W40">
        <v>398</v>
      </c>
      <c r="X40">
        <v>79.599999999999994</v>
      </c>
    </row>
    <row r="41" spans="1:24" x14ac:dyDescent="0.25">
      <c r="A41">
        <v>21197828</v>
      </c>
      <c r="B41" t="s">
        <v>20</v>
      </c>
      <c r="C41" t="s">
        <v>76</v>
      </c>
      <c r="D41" t="s">
        <v>48</v>
      </c>
      <c r="E41">
        <v>184</v>
      </c>
      <c r="F41">
        <v>76</v>
      </c>
      <c r="G41" t="s">
        <v>39</v>
      </c>
      <c r="H41">
        <v>2</v>
      </c>
      <c r="I41">
        <v>87</v>
      </c>
      <c r="J41" t="s">
        <v>19</v>
      </c>
      <c r="K41">
        <v>41</v>
      </c>
      <c r="L41">
        <v>68</v>
      </c>
      <c r="M41" t="s">
        <v>39</v>
      </c>
      <c r="N41">
        <v>86</v>
      </c>
      <c r="O41">
        <v>78</v>
      </c>
      <c r="P41" t="s">
        <v>29</v>
      </c>
      <c r="Q41">
        <v>87</v>
      </c>
      <c r="R41">
        <v>88</v>
      </c>
      <c r="S41" t="s">
        <v>29</v>
      </c>
      <c r="T41">
        <v>402</v>
      </c>
      <c r="U41">
        <v>91</v>
      </c>
      <c r="V41" t="s">
        <v>29</v>
      </c>
      <c r="W41">
        <v>397</v>
      </c>
      <c r="X41">
        <v>79.400000000000006</v>
      </c>
    </row>
    <row r="42" spans="1:24" x14ac:dyDescent="0.25">
      <c r="A42">
        <v>21197879</v>
      </c>
      <c r="B42" t="s">
        <v>20</v>
      </c>
      <c r="C42" t="s">
        <v>77</v>
      </c>
      <c r="E42">
        <v>184</v>
      </c>
      <c r="F42">
        <v>87</v>
      </c>
      <c r="G42" t="s">
        <v>19</v>
      </c>
      <c r="H42">
        <v>2</v>
      </c>
      <c r="I42">
        <v>91</v>
      </c>
      <c r="J42" t="s">
        <v>19</v>
      </c>
      <c r="K42">
        <v>41</v>
      </c>
      <c r="L42">
        <v>65</v>
      </c>
      <c r="M42" t="s">
        <v>39</v>
      </c>
      <c r="N42">
        <v>86</v>
      </c>
      <c r="O42">
        <v>66</v>
      </c>
      <c r="P42" t="s">
        <v>39</v>
      </c>
      <c r="Q42">
        <v>87</v>
      </c>
      <c r="R42">
        <v>85</v>
      </c>
      <c r="S42" t="s">
        <v>29</v>
      </c>
      <c r="T42">
        <v>402</v>
      </c>
      <c r="U42">
        <v>93</v>
      </c>
      <c r="V42" t="s">
        <v>19</v>
      </c>
      <c r="W42">
        <v>394</v>
      </c>
      <c r="X42">
        <v>78.8</v>
      </c>
    </row>
    <row r="43" spans="1:24" x14ac:dyDescent="0.25">
      <c r="A43">
        <v>21197795</v>
      </c>
      <c r="B43" t="s">
        <v>20</v>
      </c>
      <c r="C43" t="s">
        <v>78</v>
      </c>
      <c r="D43" t="s">
        <v>79</v>
      </c>
      <c r="E43">
        <v>184</v>
      </c>
      <c r="F43">
        <v>80</v>
      </c>
      <c r="G43" t="s">
        <v>39</v>
      </c>
      <c r="H43">
        <v>2</v>
      </c>
      <c r="I43">
        <v>87</v>
      </c>
      <c r="J43" t="s">
        <v>19</v>
      </c>
      <c r="K43">
        <v>41</v>
      </c>
      <c r="L43">
        <v>71</v>
      </c>
      <c r="M43" t="s">
        <v>29</v>
      </c>
      <c r="N43">
        <v>86</v>
      </c>
      <c r="O43">
        <v>79</v>
      </c>
      <c r="P43" t="s">
        <v>29</v>
      </c>
      <c r="Q43">
        <v>87</v>
      </c>
      <c r="R43">
        <v>76</v>
      </c>
      <c r="S43" t="s">
        <v>39</v>
      </c>
      <c r="T43">
        <v>402</v>
      </c>
      <c r="U43">
        <v>89</v>
      </c>
      <c r="V43" t="s">
        <v>29</v>
      </c>
      <c r="W43">
        <v>393</v>
      </c>
      <c r="X43">
        <v>78.599999999999994</v>
      </c>
    </row>
    <row r="44" spans="1:24" x14ac:dyDescent="0.25">
      <c r="A44">
        <v>21197839</v>
      </c>
      <c r="B44" t="s">
        <v>20</v>
      </c>
      <c r="C44" t="s">
        <v>80</v>
      </c>
      <c r="E44">
        <v>184</v>
      </c>
      <c r="F44">
        <v>73</v>
      </c>
      <c r="G44" t="s">
        <v>52</v>
      </c>
      <c r="H44">
        <v>2</v>
      </c>
      <c r="I44">
        <v>89</v>
      </c>
      <c r="J44" t="s">
        <v>19</v>
      </c>
      <c r="K44">
        <v>41</v>
      </c>
      <c r="L44">
        <v>69</v>
      </c>
      <c r="M44" t="s">
        <v>39</v>
      </c>
      <c r="N44">
        <v>86</v>
      </c>
      <c r="O44">
        <v>79</v>
      </c>
      <c r="P44" t="s">
        <v>29</v>
      </c>
      <c r="Q44">
        <v>87</v>
      </c>
      <c r="R44">
        <v>83</v>
      </c>
      <c r="S44" t="s">
        <v>29</v>
      </c>
      <c r="T44">
        <v>402</v>
      </c>
      <c r="U44">
        <v>89</v>
      </c>
      <c r="V44" t="s">
        <v>29</v>
      </c>
      <c r="W44">
        <v>393</v>
      </c>
      <c r="X44">
        <v>78.599999999999994</v>
      </c>
    </row>
    <row r="45" spans="1:24" x14ac:dyDescent="0.25">
      <c r="A45">
        <v>21197845</v>
      </c>
      <c r="B45" t="s">
        <v>13</v>
      </c>
      <c r="C45" t="s">
        <v>81</v>
      </c>
      <c r="E45">
        <v>184</v>
      </c>
      <c r="F45">
        <v>69</v>
      </c>
      <c r="G45" t="s">
        <v>59</v>
      </c>
      <c r="H45">
        <v>2</v>
      </c>
      <c r="I45">
        <v>79</v>
      </c>
      <c r="J45" t="s">
        <v>39</v>
      </c>
      <c r="K45">
        <v>41</v>
      </c>
      <c r="L45">
        <v>81</v>
      </c>
      <c r="M45" t="s">
        <v>19</v>
      </c>
      <c r="N45">
        <v>86</v>
      </c>
      <c r="O45">
        <v>82</v>
      </c>
      <c r="P45" t="s">
        <v>19</v>
      </c>
      <c r="Q45">
        <v>87</v>
      </c>
      <c r="R45">
        <v>82</v>
      </c>
      <c r="S45" t="s">
        <v>29</v>
      </c>
      <c r="T45">
        <v>402</v>
      </c>
      <c r="U45">
        <v>85</v>
      </c>
      <c r="V45" t="s">
        <v>52</v>
      </c>
      <c r="W45">
        <v>393</v>
      </c>
      <c r="X45">
        <v>78.599999999999994</v>
      </c>
    </row>
    <row r="46" spans="1:24" x14ac:dyDescent="0.25">
      <c r="A46">
        <v>21197831</v>
      </c>
      <c r="B46" t="s">
        <v>20</v>
      </c>
      <c r="C46" t="s">
        <v>82</v>
      </c>
      <c r="E46">
        <v>184</v>
      </c>
      <c r="F46">
        <v>73</v>
      </c>
      <c r="G46" t="s">
        <v>52</v>
      </c>
      <c r="H46">
        <v>2</v>
      </c>
      <c r="I46">
        <v>80</v>
      </c>
      <c r="J46" t="s">
        <v>39</v>
      </c>
      <c r="K46">
        <v>41</v>
      </c>
      <c r="L46">
        <v>89</v>
      </c>
      <c r="M46" t="s">
        <v>19</v>
      </c>
      <c r="N46">
        <v>86</v>
      </c>
      <c r="O46">
        <v>72</v>
      </c>
      <c r="P46" t="s">
        <v>29</v>
      </c>
      <c r="Q46">
        <v>87</v>
      </c>
      <c r="R46">
        <v>75</v>
      </c>
      <c r="S46" t="s">
        <v>39</v>
      </c>
      <c r="T46">
        <v>402</v>
      </c>
      <c r="U46">
        <v>86</v>
      </c>
      <c r="V46" t="s">
        <v>39</v>
      </c>
      <c r="W46">
        <v>389</v>
      </c>
      <c r="X46">
        <v>77.8</v>
      </c>
    </row>
    <row r="47" spans="1:24" x14ac:dyDescent="0.25">
      <c r="A47">
        <v>21197866</v>
      </c>
      <c r="B47" t="s">
        <v>20</v>
      </c>
      <c r="C47" t="s">
        <v>83</v>
      </c>
      <c r="D47" t="s">
        <v>84</v>
      </c>
      <c r="E47">
        <v>184</v>
      </c>
      <c r="F47">
        <v>77</v>
      </c>
      <c r="G47" t="s">
        <v>39</v>
      </c>
      <c r="H47">
        <v>2</v>
      </c>
      <c r="I47">
        <v>83</v>
      </c>
      <c r="J47" t="s">
        <v>29</v>
      </c>
      <c r="K47">
        <v>41</v>
      </c>
      <c r="L47">
        <v>77</v>
      </c>
      <c r="M47" t="s">
        <v>29</v>
      </c>
      <c r="N47">
        <v>86</v>
      </c>
      <c r="O47">
        <v>82</v>
      </c>
      <c r="P47" t="s">
        <v>19</v>
      </c>
      <c r="Q47">
        <v>87</v>
      </c>
      <c r="R47">
        <v>69</v>
      </c>
      <c r="S47" t="s">
        <v>52</v>
      </c>
      <c r="T47">
        <v>402</v>
      </c>
      <c r="U47">
        <v>87</v>
      </c>
      <c r="V47" t="s">
        <v>39</v>
      </c>
      <c r="W47">
        <v>388</v>
      </c>
      <c r="X47">
        <v>77.599999999999994</v>
      </c>
    </row>
    <row r="48" spans="1:24" x14ac:dyDescent="0.25">
      <c r="A48">
        <v>21197862</v>
      </c>
      <c r="B48" t="s">
        <v>20</v>
      </c>
      <c r="C48" t="s">
        <v>85</v>
      </c>
      <c r="D48" t="s">
        <v>34</v>
      </c>
      <c r="E48">
        <v>184</v>
      </c>
      <c r="F48">
        <v>77</v>
      </c>
      <c r="G48" t="s">
        <v>39</v>
      </c>
      <c r="H48">
        <v>2</v>
      </c>
      <c r="I48">
        <v>89</v>
      </c>
      <c r="J48" t="s">
        <v>19</v>
      </c>
      <c r="K48">
        <v>41</v>
      </c>
      <c r="L48">
        <v>76</v>
      </c>
      <c r="M48" t="s">
        <v>29</v>
      </c>
      <c r="N48">
        <v>86</v>
      </c>
      <c r="O48">
        <v>70</v>
      </c>
      <c r="P48" t="s">
        <v>29</v>
      </c>
      <c r="Q48">
        <v>87</v>
      </c>
      <c r="R48">
        <v>75</v>
      </c>
      <c r="S48" t="s">
        <v>39</v>
      </c>
      <c r="T48">
        <v>402</v>
      </c>
      <c r="U48">
        <v>87</v>
      </c>
      <c r="V48" t="s">
        <v>39</v>
      </c>
      <c r="W48">
        <v>387</v>
      </c>
      <c r="X48">
        <v>77.400000000000006</v>
      </c>
    </row>
    <row r="49" spans="1:24" x14ac:dyDescent="0.25">
      <c r="A49">
        <v>21197824</v>
      </c>
      <c r="B49" t="s">
        <v>13</v>
      </c>
      <c r="C49" t="s">
        <v>55</v>
      </c>
      <c r="D49" t="s">
        <v>86</v>
      </c>
      <c r="E49">
        <v>184</v>
      </c>
      <c r="F49">
        <v>73</v>
      </c>
      <c r="G49" t="s">
        <v>52</v>
      </c>
      <c r="H49">
        <v>2</v>
      </c>
      <c r="I49">
        <v>80</v>
      </c>
      <c r="J49" t="s">
        <v>39</v>
      </c>
      <c r="K49">
        <v>41</v>
      </c>
      <c r="L49">
        <v>75</v>
      </c>
      <c r="M49" t="s">
        <v>29</v>
      </c>
      <c r="N49">
        <v>86</v>
      </c>
      <c r="O49">
        <v>78</v>
      </c>
      <c r="P49" t="s">
        <v>29</v>
      </c>
      <c r="Q49">
        <v>87</v>
      </c>
      <c r="R49">
        <v>80</v>
      </c>
      <c r="S49" t="s">
        <v>39</v>
      </c>
      <c r="T49">
        <v>402</v>
      </c>
      <c r="U49">
        <v>84</v>
      </c>
      <c r="V49" t="s">
        <v>52</v>
      </c>
      <c r="W49">
        <v>386</v>
      </c>
      <c r="X49">
        <v>77.2</v>
      </c>
    </row>
    <row r="50" spans="1:24" x14ac:dyDescent="0.25">
      <c r="A50">
        <v>21197836</v>
      </c>
      <c r="B50" t="s">
        <v>20</v>
      </c>
      <c r="C50" t="s">
        <v>87</v>
      </c>
      <c r="E50">
        <v>184</v>
      </c>
      <c r="F50">
        <v>81</v>
      </c>
      <c r="G50" t="s">
        <v>39</v>
      </c>
      <c r="H50">
        <v>2</v>
      </c>
      <c r="I50">
        <v>91</v>
      </c>
      <c r="J50" t="s">
        <v>19</v>
      </c>
      <c r="K50">
        <v>41</v>
      </c>
      <c r="L50">
        <v>52</v>
      </c>
      <c r="M50" t="s">
        <v>52</v>
      </c>
      <c r="N50">
        <v>86</v>
      </c>
      <c r="O50">
        <v>72</v>
      </c>
      <c r="P50" t="s">
        <v>29</v>
      </c>
      <c r="Q50">
        <v>87</v>
      </c>
      <c r="R50">
        <v>90</v>
      </c>
      <c r="S50" t="s">
        <v>19</v>
      </c>
      <c r="T50">
        <v>402</v>
      </c>
      <c r="U50">
        <v>89</v>
      </c>
      <c r="V50" t="s">
        <v>29</v>
      </c>
      <c r="W50">
        <v>386</v>
      </c>
      <c r="X50">
        <v>77.2</v>
      </c>
    </row>
    <row r="51" spans="1:24" x14ac:dyDescent="0.25">
      <c r="A51">
        <v>21197829</v>
      </c>
      <c r="B51" t="s">
        <v>20</v>
      </c>
      <c r="C51" t="s">
        <v>88</v>
      </c>
      <c r="E51">
        <v>184</v>
      </c>
      <c r="F51">
        <v>70</v>
      </c>
      <c r="G51" t="s">
        <v>52</v>
      </c>
      <c r="H51">
        <v>2</v>
      </c>
      <c r="I51">
        <v>89</v>
      </c>
      <c r="J51" t="s">
        <v>19</v>
      </c>
      <c r="K51">
        <v>41</v>
      </c>
      <c r="L51">
        <v>69</v>
      </c>
      <c r="M51" t="s">
        <v>39</v>
      </c>
      <c r="N51">
        <v>86</v>
      </c>
      <c r="O51">
        <v>83</v>
      </c>
      <c r="P51" t="s">
        <v>19</v>
      </c>
      <c r="Q51">
        <v>87</v>
      </c>
      <c r="R51">
        <v>72</v>
      </c>
      <c r="S51" t="s">
        <v>52</v>
      </c>
      <c r="T51">
        <v>402</v>
      </c>
      <c r="U51">
        <v>89</v>
      </c>
      <c r="V51" t="s">
        <v>29</v>
      </c>
      <c r="W51">
        <v>383</v>
      </c>
      <c r="X51">
        <v>76.599999999999994</v>
      </c>
    </row>
    <row r="52" spans="1:24" x14ac:dyDescent="0.25">
      <c r="A52">
        <v>21197872</v>
      </c>
      <c r="B52" t="s">
        <v>13</v>
      </c>
      <c r="C52" t="s">
        <v>89</v>
      </c>
      <c r="D52" t="s">
        <v>70</v>
      </c>
      <c r="E52">
        <v>184</v>
      </c>
      <c r="F52">
        <v>77</v>
      </c>
      <c r="G52" t="s">
        <v>39</v>
      </c>
      <c r="H52">
        <v>2</v>
      </c>
      <c r="I52">
        <v>89</v>
      </c>
      <c r="J52" t="s">
        <v>19</v>
      </c>
      <c r="K52">
        <v>41</v>
      </c>
      <c r="L52">
        <v>74</v>
      </c>
      <c r="M52" t="s">
        <v>29</v>
      </c>
      <c r="N52">
        <v>86</v>
      </c>
      <c r="O52">
        <v>66</v>
      </c>
      <c r="P52" t="s">
        <v>39</v>
      </c>
      <c r="Q52">
        <v>87</v>
      </c>
      <c r="R52">
        <v>76</v>
      </c>
      <c r="S52" t="s">
        <v>39</v>
      </c>
      <c r="T52">
        <v>402</v>
      </c>
      <c r="U52">
        <v>87</v>
      </c>
      <c r="V52" t="s">
        <v>39</v>
      </c>
      <c r="W52">
        <v>382</v>
      </c>
      <c r="X52">
        <v>76.400000000000006</v>
      </c>
    </row>
    <row r="53" spans="1:24" x14ac:dyDescent="0.25">
      <c r="A53">
        <v>21197818</v>
      </c>
      <c r="B53" t="s">
        <v>13</v>
      </c>
      <c r="C53" t="s">
        <v>90</v>
      </c>
      <c r="D53" t="s">
        <v>28</v>
      </c>
      <c r="E53">
        <v>184</v>
      </c>
      <c r="F53">
        <v>74</v>
      </c>
      <c r="G53" t="s">
        <v>52</v>
      </c>
      <c r="H53">
        <v>2</v>
      </c>
      <c r="I53">
        <v>88</v>
      </c>
      <c r="J53" t="s">
        <v>19</v>
      </c>
      <c r="K53">
        <v>41</v>
      </c>
      <c r="L53">
        <v>63</v>
      </c>
      <c r="M53" t="s">
        <v>39</v>
      </c>
      <c r="N53">
        <v>86</v>
      </c>
      <c r="O53">
        <v>79</v>
      </c>
      <c r="P53" t="s">
        <v>29</v>
      </c>
      <c r="Q53">
        <v>87</v>
      </c>
      <c r="R53">
        <v>77</v>
      </c>
      <c r="S53" t="s">
        <v>39</v>
      </c>
      <c r="T53">
        <v>402</v>
      </c>
      <c r="U53">
        <v>85</v>
      </c>
      <c r="V53" t="s">
        <v>52</v>
      </c>
      <c r="W53">
        <v>381</v>
      </c>
      <c r="X53">
        <v>76.2</v>
      </c>
    </row>
    <row r="54" spans="1:24" x14ac:dyDescent="0.25">
      <c r="A54">
        <v>21197816</v>
      </c>
      <c r="B54" t="s">
        <v>13</v>
      </c>
      <c r="C54" t="s">
        <v>91</v>
      </c>
      <c r="D54" t="s">
        <v>70</v>
      </c>
      <c r="E54">
        <v>184</v>
      </c>
      <c r="F54">
        <v>72</v>
      </c>
      <c r="G54" t="s">
        <v>52</v>
      </c>
      <c r="H54">
        <v>2</v>
      </c>
      <c r="I54">
        <v>71</v>
      </c>
      <c r="J54" t="s">
        <v>52</v>
      </c>
      <c r="K54">
        <v>41</v>
      </c>
      <c r="L54">
        <v>80</v>
      </c>
      <c r="M54" t="s">
        <v>19</v>
      </c>
      <c r="N54">
        <v>86</v>
      </c>
      <c r="O54">
        <v>72</v>
      </c>
      <c r="P54" t="s">
        <v>29</v>
      </c>
      <c r="Q54">
        <v>87</v>
      </c>
      <c r="R54">
        <v>83</v>
      </c>
      <c r="S54" t="s">
        <v>29</v>
      </c>
      <c r="T54">
        <v>402</v>
      </c>
      <c r="U54">
        <v>83</v>
      </c>
      <c r="V54" t="s">
        <v>52</v>
      </c>
      <c r="W54">
        <v>378</v>
      </c>
      <c r="X54">
        <v>75.599999999999994</v>
      </c>
    </row>
    <row r="55" spans="1:24" x14ac:dyDescent="0.25">
      <c r="A55">
        <v>21197875</v>
      </c>
      <c r="B55" t="s">
        <v>13</v>
      </c>
      <c r="C55" t="s">
        <v>92</v>
      </c>
      <c r="D55" t="s">
        <v>93</v>
      </c>
      <c r="E55">
        <v>184</v>
      </c>
      <c r="F55">
        <v>76</v>
      </c>
      <c r="G55" t="s">
        <v>39</v>
      </c>
      <c r="H55">
        <v>2</v>
      </c>
      <c r="I55">
        <v>79</v>
      </c>
      <c r="J55" t="s">
        <v>39</v>
      </c>
      <c r="K55">
        <v>41</v>
      </c>
      <c r="L55">
        <v>77</v>
      </c>
      <c r="M55" t="s">
        <v>29</v>
      </c>
      <c r="N55">
        <v>86</v>
      </c>
      <c r="O55">
        <v>64</v>
      </c>
      <c r="P55" t="s">
        <v>39</v>
      </c>
      <c r="Q55">
        <v>87</v>
      </c>
      <c r="R55">
        <v>79</v>
      </c>
      <c r="S55" t="s">
        <v>39</v>
      </c>
      <c r="T55">
        <v>402</v>
      </c>
      <c r="U55">
        <v>82</v>
      </c>
      <c r="V55" t="s">
        <v>52</v>
      </c>
      <c r="W55">
        <v>375</v>
      </c>
      <c r="X55">
        <v>75</v>
      </c>
    </row>
    <row r="56" spans="1:24" x14ac:dyDescent="0.25">
      <c r="A56">
        <v>21197844</v>
      </c>
      <c r="B56" t="s">
        <v>20</v>
      </c>
      <c r="C56" t="s">
        <v>94</v>
      </c>
      <c r="D56" t="s">
        <v>95</v>
      </c>
      <c r="E56">
        <v>184</v>
      </c>
      <c r="F56">
        <v>71</v>
      </c>
      <c r="G56" t="s">
        <v>52</v>
      </c>
      <c r="H56">
        <v>2</v>
      </c>
      <c r="I56">
        <v>90</v>
      </c>
      <c r="J56" t="s">
        <v>19</v>
      </c>
      <c r="K56">
        <v>41</v>
      </c>
      <c r="L56">
        <v>62</v>
      </c>
      <c r="M56" t="s">
        <v>39</v>
      </c>
      <c r="N56">
        <v>86</v>
      </c>
      <c r="O56">
        <v>73</v>
      </c>
      <c r="P56" t="s">
        <v>29</v>
      </c>
      <c r="Q56">
        <v>87</v>
      </c>
      <c r="R56">
        <v>77</v>
      </c>
      <c r="S56" t="s">
        <v>39</v>
      </c>
      <c r="T56">
        <v>402</v>
      </c>
      <c r="U56">
        <v>84</v>
      </c>
      <c r="V56" t="s">
        <v>52</v>
      </c>
      <c r="W56">
        <v>373</v>
      </c>
      <c r="X56">
        <v>74.599999999999994</v>
      </c>
    </row>
    <row r="57" spans="1:24" x14ac:dyDescent="0.25">
      <c r="A57">
        <v>21197891</v>
      </c>
      <c r="B57" t="s">
        <v>20</v>
      </c>
      <c r="C57" t="s">
        <v>96</v>
      </c>
      <c r="E57">
        <v>184</v>
      </c>
      <c r="F57">
        <v>75</v>
      </c>
      <c r="G57" t="s">
        <v>52</v>
      </c>
      <c r="H57">
        <v>2</v>
      </c>
      <c r="I57">
        <v>90</v>
      </c>
      <c r="J57" t="s">
        <v>19</v>
      </c>
      <c r="K57">
        <v>241</v>
      </c>
      <c r="L57">
        <v>62</v>
      </c>
      <c r="M57" t="s">
        <v>39</v>
      </c>
      <c r="N57">
        <v>86</v>
      </c>
      <c r="O57">
        <v>74</v>
      </c>
      <c r="P57" t="s">
        <v>29</v>
      </c>
      <c r="Q57">
        <v>87</v>
      </c>
      <c r="R57">
        <v>72</v>
      </c>
      <c r="S57" t="s">
        <v>52</v>
      </c>
      <c r="T57">
        <v>402</v>
      </c>
      <c r="U57">
        <v>85</v>
      </c>
      <c r="V57" t="s">
        <v>52</v>
      </c>
      <c r="W57">
        <v>373</v>
      </c>
      <c r="X57">
        <v>74.599999999999994</v>
      </c>
    </row>
    <row r="58" spans="1:24" x14ac:dyDescent="0.25">
      <c r="A58">
        <v>21197819</v>
      </c>
      <c r="B58" t="s">
        <v>20</v>
      </c>
      <c r="C58" t="s">
        <v>97</v>
      </c>
      <c r="E58">
        <v>184</v>
      </c>
      <c r="F58">
        <v>63</v>
      </c>
      <c r="G58" t="s">
        <v>59</v>
      </c>
      <c r="H58">
        <v>2</v>
      </c>
      <c r="I58">
        <v>84</v>
      </c>
      <c r="J58" t="s">
        <v>29</v>
      </c>
      <c r="K58">
        <v>41</v>
      </c>
      <c r="L58">
        <v>67</v>
      </c>
      <c r="M58" t="s">
        <v>39</v>
      </c>
      <c r="N58">
        <v>86</v>
      </c>
      <c r="O58">
        <v>80</v>
      </c>
      <c r="P58" t="s">
        <v>19</v>
      </c>
      <c r="Q58">
        <v>87</v>
      </c>
      <c r="R58">
        <v>78</v>
      </c>
      <c r="S58" t="s">
        <v>39</v>
      </c>
      <c r="T58">
        <v>402</v>
      </c>
      <c r="U58">
        <v>85</v>
      </c>
      <c r="V58" t="s">
        <v>52</v>
      </c>
      <c r="W58">
        <v>372</v>
      </c>
      <c r="X58">
        <v>74.400000000000006</v>
      </c>
    </row>
    <row r="59" spans="1:24" x14ac:dyDescent="0.25">
      <c r="A59">
        <v>21197873</v>
      </c>
      <c r="B59" t="s">
        <v>20</v>
      </c>
      <c r="C59" t="s">
        <v>98</v>
      </c>
      <c r="E59">
        <v>184</v>
      </c>
      <c r="F59">
        <v>77</v>
      </c>
      <c r="G59" t="s">
        <v>39</v>
      </c>
      <c r="H59">
        <v>2</v>
      </c>
      <c r="I59">
        <v>87</v>
      </c>
      <c r="J59" t="s">
        <v>19</v>
      </c>
      <c r="K59">
        <v>41</v>
      </c>
      <c r="L59">
        <v>68</v>
      </c>
      <c r="M59" t="s">
        <v>39</v>
      </c>
      <c r="N59">
        <v>86</v>
      </c>
      <c r="O59">
        <v>62</v>
      </c>
      <c r="P59" t="s">
        <v>39</v>
      </c>
      <c r="Q59">
        <v>87</v>
      </c>
      <c r="R59">
        <v>78</v>
      </c>
      <c r="S59" t="s">
        <v>39</v>
      </c>
      <c r="T59">
        <v>402</v>
      </c>
      <c r="U59">
        <v>87</v>
      </c>
      <c r="V59" t="s">
        <v>39</v>
      </c>
      <c r="W59">
        <v>372</v>
      </c>
      <c r="X59">
        <v>74.400000000000006</v>
      </c>
    </row>
    <row r="60" spans="1:24" x14ac:dyDescent="0.25">
      <c r="A60">
        <v>21197820</v>
      </c>
      <c r="B60" t="s">
        <v>13</v>
      </c>
      <c r="C60" t="s">
        <v>69</v>
      </c>
      <c r="D60" t="s">
        <v>70</v>
      </c>
      <c r="E60">
        <v>184</v>
      </c>
      <c r="F60">
        <v>70</v>
      </c>
      <c r="G60" t="s">
        <v>52</v>
      </c>
      <c r="H60">
        <v>2</v>
      </c>
      <c r="I60">
        <v>85</v>
      </c>
      <c r="J60" t="s">
        <v>29</v>
      </c>
      <c r="K60">
        <v>41</v>
      </c>
      <c r="L60">
        <v>76</v>
      </c>
      <c r="M60" t="s">
        <v>29</v>
      </c>
      <c r="N60">
        <v>86</v>
      </c>
      <c r="O60">
        <v>68</v>
      </c>
      <c r="P60" t="s">
        <v>39</v>
      </c>
      <c r="Q60">
        <v>87</v>
      </c>
      <c r="R60">
        <v>71</v>
      </c>
      <c r="S60" t="s">
        <v>52</v>
      </c>
      <c r="T60">
        <v>402</v>
      </c>
      <c r="U60">
        <v>83</v>
      </c>
      <c r="V60" t="s">
        <v>52</v>
      </c>
      <c r="W60">
        <v>370</v>
      </c>
      <c r="X60">
        <v>74</v>
      </c>
    </row>
    <row r="61" spans="1:24" x14ac:dyDescent="0.25">
      <c r="A61">
        <v>21197809</v>
      </c>
      <c r="B61" t="s">
        <v>13</v>
      </c>
      <c r="C61" t="s">
        <v>99</v>
      </c>
      <c r="D61" t="s">
        <v>32</v>
      </c>
      <c r="E61">
        <v>184</v>
      </c>
      <c r="F61">
        <v>74</v>
      </c>
      <c r="G61" t="s">
        <v>52</v>
      </c>
      <c r="H61">
        <v>2</v>
      </c>
      <c r="I61">
        <v>78</v>
      </c>
      <c r="J61" t="s">
        <v>39</v>
      </c>
      <c r="K61">
        <v>41</v>
      </c>
      <c r="L61">
        <v>68</v>
      </c>
      <c r="M61" t="s">
        <v>39</v>
      </c>
      <c r="N61">
        <v>86</v>
      </c>
      <c r="O61">
        <v>71</v>
      </c>
      <c r="P61" t="s">
        <v>29</v>
      </c>
      <c r="Q61">
        <v>87</v>
      </c>
      <c r="R61">
        <v>78</v>
      </c>
      <c r="S61" t="s">
        <v>39</v>
      </c>
      <c r="T61">
        <v>402</v>
      </c>
      <c r="U61">
        <v>83</v>
      </c>
      <c r="V61" t="s">
        <v>52</v>
      </c>
      <c r="W61">
        <v>369</v>
      </c>
      <c r="X61">
        <v>73.8</v>
      </c>
    </row>
    <row r="62" spans="1:24" x14ac:dyDescent="0.25">
      <c r="A62">
        <v>21197812</v>
      </c>
      <c r="B62" t="s">
        <v>20</v>
      </c>
      <c r="C62" t="s">
        <v>100</v>
      </c>
      <c r="E62">
        <v>184</v>
      </c>
      <c r="F62">
        <v>71</v>
      </c>
      <c r="G62" t="s">
        <v>52</v>
      </c>
      <c r="H62">
        <v>2</v>
      </c>
      <c r="I62">
        <v>84</v>
      </c>
      <c r="J62" t="s">
        <v>29</v>
      </c>
      <c r="K62">
        <v>41</v>
      </c>
      <c r="L62">
        <v>67</v>
      </c>
      <c r="M62" t="s">
        <v>39</v>
      </c>
      <c r="N62">
        <v>86</v>
      </c>
      <c r="O62">
        <v>75</v>
      </c>
      <c r="P62" t="s">
        <v>29</v>
      </c>
      <c r="Q62">
        <v>87</v>
      </c>
      <c r="R62">
        <v>70</v>
      </c>
      <c r="S62" t="s">
        <v>52</v>
      </c>
      <c r="T62">
        <v>402</v>
      </c>
      <c r="U62">
        <v>84</v>
      </c>
      <c r="V62" t="s">
        <v>52</v>
      </c>
      <c r="W62">
        <v>367</v>
      </c>
      <c r="X62">
        <v>73.400000000000006</v>
      </c>
    </row>
    <row r="63" spans="1:24" x14ac:dyDescent="0.25">
      <c r="A63">
        <v>21197910</v>
      </c>
      <c r="B63" t="s">
        <v>20</v>
      </c>
      <c r="C63" t="s">
        <v>101</v>
      </c>
      <c r="E63">
        <v>184</v>
      </c>
      <c r="F63">
        <v>78</v>
      </c>
      <c r="G63" t="s">
        <v>39</v>
      </c>
      <c r="H63">
        <v>2</v>
      </c>
      <c r="I63">
        <v>96</v>
      </c>
      <c r="J63" t="s">
        <v>16</v>
      </c>
      <c r="K63">
        <v>241</v>
      </c>
      <c r="L63">
        <v>56</v>
      </c>
      <c r="M63" t="s">
        <v>52</v>
      </c>
      <c r="N63">
        <v>86</v>
      </c>
      <c r="O63">
        <v>58</v>
      </c>
      <c r="P63" t="s">
        <v>52</v>
      </c>
      <c r="Q63">
        <v>87</v>
      </c>
      <c r="R63">
        <v>79</v>
      </c>
      <c r="S63" t="s">
        <v>39</v>
      </c>
      <c r="T63">
        <v>402</v>
      </c>
      <c r="U63">
        <v>89</v>
      </c>
      <c r="V63" t="s">
        <v>29</v>
      </c>
      <c r="W63">
        <v>367</v>
      </c>
      <c r="X63">
        <v>73.400000000000006</v>
      </c>
    </row>
    <row r="64" spans="1:24" x14ac:dyDescent="0.25">
      <c r="A64">
        <v>21197860</v>
      </c>
      <c r="B64" t="s">
        <v>13</v>
      </c>
      <c r="C64" t="s">
        <v>102</v>
      </c>
      <c r="E64">
        <v>184</v>
      </c>
      <c r="F64">
        <v>66</v>
      </c>
      <c r="G64" t="s">
        <v>59</v>
      </c>
      <c r="H64">
        <v>2</v>
      </c>
      <c r="I64">
        <v>76</v>
      </c>
      <c r="J64" t="s">
        <v>39</v>
      </c>
      <c r="K64">
        <v>41</v>
      </c>
      <c r="L64">
        <v>81</v>
      </c>
      <c r="M64" t="s">
        <v>19</v>
      </c>
      <c r="N64">
        <v>86</v>
      </c>
      <c r="O64">
        <v>71</v>
      </c>
      <c r="P64" t="s">
        <v>29</v>
      </c>
      <c r="Q64">
        <v>87</v>
      </c>
      <c r="R64">
        <v>70</v>
      </c>
      <c r="S64" t="s">
        <v>52</v>
      </c>
      <c r="T64">
        <v>402</v>
      </c>
      <c r="U64">
        <v>84</v>
      </c>
      <c r="V64" t="s">
        <v>52</v>
      </c>
      <c r="W64">
        <v>364</v>
      </c>
      <c r="X64">
        <v>72.8</v>
      </c>
    </row>
    <row r="65" spans="1:24" x14ac:dyDescent="0.25">
      <c r="A65">
        <v>21197849</v>
      </c>
      <c r="B65" t="s">
        <v>13</v>
      </c>
      <c r="C65" t="s">
        <v>17</v>
      </c>
      <c r="E65">
        <v>184</v>
      </c>
      <c r="F65">
        <v>59</v>
      </c>
      <c r="G65" t="s">
        <v>103</v>
      </c>
      <c r="H65">
        <v>2</v>
      </c>
      <c r="I65">
        <v>78</v>
      </c>
      <c r="J65" t="s">
        <v>39</v>
      </c>
      <c r="K65">
        <v>41</v>
      </c>
      <c r="L65">
        <v>84</v>
      </c>
      <c r="M65" t="s">
        <v>19</v>
      </c>
      <c r="N65">
        <v>86</v>
      </c>
      <c r="O65">
        <v>66</v>
      </c>
      <c r="P65" t="s">
        <v>39</v>
      </c>
      <c r="Q65">
        <v>87</v>
      </c>
      <c r="R65">
        <v>76</v>
      </c>
      <c r="S65" t="s">
        <v>39</v>
      </c>
      <c r="T65">
        <v>402</v>
      </c>
      <c r="U65">
        <v>84</v>
      </c>
      <c r="V65" t="s">
        <v>52</v>
      </c>
      <c r="W65">
        <v>363</v>
      </c>
      <c r="X65">
        <v>72.599999999999994</v>
      </c>
    </row>
    <row r="66" spans="1:24" x14ac:dyDescent="0.25">
      <c r="A66">
        <v>21197826</v>
      </c>
      <c r="B66" t="s">
        <v>13</v>
      </c>
      <c r="C66" t="s">
        <v>104</v>
      </c>
      <c r="E66">
        <v>184</v>
      </c>
      <c r="F66">
        <v>78</v>
      </c>
      <c r="G66" t="s">
        <v>39</v>
      </c>
      <c r="H66">
        <v>2</v>
      </c>
      <c r="I66">
        <v>82</v>
      </c>
      <c r="J66" t="s">
        <v>29</v>
      </c>
      <c r="K66">
        <v>41</v>
      </c>
      <c r="L66">
        <v>51</v>
      </c>
      <c r="M66" t="s">
        <v>59</v>
      </c>
      <c r="N66">
        <v>86</v>
      </c>
      <c r="O66">
        <v>75</v>
      </c>
      <c r="P66" t="s">
        <v>29</v>
      </c>
      <c r="Q66">
        <v>87</v>
      </c>
      <c r="R66">
        <v>76</v>
      </c>
      <c r="S66" t="s">
        <v>39</v>
      </c>
      <c r="T66">
        <v>402</v>
      </c>
      <c r="U66">
        <v>86</v>
      </c>
      <c r="V66" t="s">
        <v>39</v>
      </c>
      <c r="W66">
        <v>362</v>
      </c>
      <c r="X66">
        <v>72.400000000000006</v>
      </c>
    </row>
    <row r="67" spans="1:24" x14ac:dyDescent="0.25">
      <c r="A67">
        <v>21197912</v>
      </c>
      <c r="B67" t="s">
        <v>20</v>
      </c>
      <c r="C67" t="s">
        <v>105</v>
      </c>
      <c r="D67" t="s">
        <v>106</v>
      </c>
      <c r="E67">
        <v>184</v>
      </c>
      <c r="F67">
        <v>72</v>
      </c>
      <c r="G67" t="s">
        <v>52</v>
      </c>
      <c r="H67">
        <v>2</v>
      </c>
      <c r="I67">
        <v>90</v>
      </c>
      <c r="J67" t="s">
        <v>19</v>
      </c>
      <c r="K67">
        <v>241</v>
      </c>
      <c r="L67">
        <v>51</v>
      </c>
      <c r="M67" t="s">
        <v>59</v>
      </c>
      <c r="N67">
        <v>86</v>
      </c>
      <c r="O67">
        <v>71</v>
      </c>
      <c r="P67" t="s">
        <v>29</v>
      </c>
      <c r="Q67">
        <v>87</v>
      </c>
      <c r="R67">
        <v>77</v>
      </c>
      <c r="S67" t="s">
        <v>39</v>
      </c>
      <c r="T67">
        <v>402</v>
      </c>
      <c r="U67">
        <v>84</v>
      </c>
      <c r="V67" t="s">
        <v>52</v>
      </c>
      <c r="W67">
        <v>361</v>
      </c>
      <c r="X67">
        <v>72.2</v>
      </c>
    </row>
    <row r="68" spans="1:24" x14ac:dyDescent="0.25">
      <c r="A68">
        <v>21197814</v>
      </c>
      <c r="B68" t="s">
        <v>13</v>
      </c>
      <c r="C68" t="s">
        <v>107</v>
      </c>
      <c r="D68" t="s">
        <v>70</v>
      </c>
      <c r="E68">
        <v>184</v>
      </c>
      <c r="F68">
        <v>65</v>
      </c>
      <c r="G68" t="s">
        <v>59</v>
      </c>
      <c r="H68">
        <v>2</v>
      </c>
      <c r="I68">
        <v>82</v>
      </c>
      <c r="J68" t="s">
        <v>29</v>
      </c>
      <c r="K68">
        <v>41</v>
      </c>
      <c r="L68">
        <v>68</v>
      </c>
      <c r="M68" t="s">
        <v>39</v>
      </c>
      <c r="N68">
        <v>86</v>
      </c>
      <c r="O68">
        <v>72</v>
      </c>
      <c r="P68" t="s">
        <v>29</v>
      </c>
      <c r="Q68">
        <v>87</v>
      </c>
      <c r="R68">
        <v>73</v>
      </c>
      <c r="S68" t="s">
        <v>52</v>
      </c>
      <c r="T68">
        <v>402</v>
      </c>
      <c r="U68">
        <v>81</v>
      </c>
      <c r="V68" t="s">
        <v>59</v>
      </c>
      <c r="W68">
        <v>360</v>
      </c>
      <c r="X68">
        <v>72</v>
      </c>
    </row>
    <row r="69" spans="1:24" x14ac:dyDescent="0.25">
      <c r="A69">
        <v>21197833</v>
      </c>
      <c r="B69" t="s">
        <v>20</v>
      </c>
      <c r="C69" t="s">
        <v>108</v>
      </c>
      <c r="D69" t="s">
        <v>109</v>
      </c>
      <c r="E69">
        <v>184</v>
      </c>
      <c r="F69">
        <v>66</v>
      </c>
      <c r="G69" t="s">
        <v>59</v>
      </c>
      <c r="H69">
        <v>2</v>
      </c>
      <c r="I69">
        <v>81</v>
      </c>
      <c r="J69" t="s">
        <v>29</v>
      </c>
      <c r="K69">
        <v>41</v>
      </c>
      <c r="L69">
        <v>61</v>
      </c>
      <c r="M69" t="s">
        <v>39</v>
      </c>
      <c r="N69">
        <v>86</v>
      </c>
      <c r="O69">
        <v>74</v>
      </c>
      <c r="P69" t="s">
        <v>29</v>
      </c>
      <c r="Q69">
        <v>87</v>
      </c>
      <c r="R69">
        <v>77</v>
      </c>
      <c r="S69" t="s">
        <v>39</v>
      </c>
      <c r="T69">
        <v>402</v>
      </c>
      <c r="U69">
        <v>82</v>
      </c>
      <c r="V69" t="s">
        <v>52</v>
      </c>
      <c r="W69">
        <v>359</v>
      </c>
      <c r="X69">
        <v>71.8</v>
      </c>
    </row>
    <row r="70" spans="1:24" x14ac:dyDescent="0.25">
      <c r="A70">
        <v>21197851</v>
      </c>
      <c r="B70" t="s">
        <v>20</v>
      </c>
      <c r="C70" t="s">
        <v>110</v>
      </c>
      <c r="D70" t="s">
        <v>111</v>
      </c>
      <c r="E70">
        <v>184</v>
      </c>
      <c r="F70">
        <v>72</v>
      </c>
      <c r="G70" t="s">
        <v>52</v>
      </c>
      <c r="H70">
        <v>2</v>
      </c>
      <c r="I70">
        <v>85</v>
      </c>
      <c r="J70" t="s">
        <v>29</v>
      </c>
      <c r="K70">
        <v>41</v>
      </c>
      <c r="L70">
        <v>49</v>
      </c>
      <c r="M70" t="s">
        <v>59</v>
      </c>
      <c r="N70">
        <v>86</v>
      </c>
      <c r="O70">
        <v>73</v>
      </c>
      <c r="P70" t="s">
        <v>29</v>
      </c>
      <c r="Q70">
        <v>87</v>
      </c>
      <c r="R70">
        <v>78</v>
      </c>
      <c r="S70" t="s">
        <v>39</v>
      </c>
      <c r="T70">
        <v>402</v>
      </c>
      <c r="U70">
        <v>84</v>
      </c>
      <c r="V70" t="s">
        <v>52</v>
      </c>
      <c r="W70">
        <v>357</v>
      </c>
      <c r="X70">
        <v>71.400000000000006</v>
      </c>
    </row>
    <row r="71" spans="1:24" x14ac:dyDescent="0.25">
      <c r="A71">
        <v>21197792</v>
      </c>
      <c r="B71" t="s">
        <v>13</v>
      </c>
      <c r="C71" t="s">
        <v>90</v>
      </c>
      <c r="D71" t="s">
        <v>70</v>
      </c>
      <c r="E71">
        <v>184</v>
      </c>
      <c r="F71">
        <v>68</v>
      </c>
      <c r="G71" t="s">
        <v>59</v>
      </c>
      <c r="H71">
        <v>2</v>
      </c>
      <c r="I71">
        <v>78</v>
      </c>
      <c r="J71" t="s">
        <v>39</v>
      </c>
      <c r="K71">
        <v>41</v>
      </c>
      <c r="L71">
        <v>67</v>
      </c>
      <c r="M71" t="s">
        <v>39</v>
      </c>
      <c r="N71">
        <v>86</v>
      </c>
      <c r="O71">
        <v>72</v>
      </c>
      <c r="P71" t="s">
        <v>29</v>
      </c>
      <c r="Q71">
        <v>87</v>
      </c>
      <c r="R71">
        <v>69</v>
      </c>
      <c r="S71" t="s">
        <v>52</v>
      </c>
      <c r="T71">
        <v>402</v>
      </c>
      <c r="U71">
        <v>82</v>
      </c>
      <c r="V71" t="s">
        <v>52</v>
      </c>
      <c r="W71">
        <v>354</v>
      </c>
      <c r="X71">
        <v>70.8</v>
      </c>
    </row>
    <row r="72" spans="1:24" x14ac:dyDescent="0.25">
      <c r="A72">
        <v>21197907</v>
      </c>
      <c r="B72" t="s">
        <v>20</v>
      </c>
      <c r="C72" t="s">
        <v>112</v>
      </c>
      <c r="E72">
        <v>184</v>
      </c>
      <c r="F72">
        <v>68</v>
      </c>
      <c r="G72" t="s">
        <v>59</v>
      </c>
      <c r="H72">
        <v>2</v>
      </c>
      <c r="I72">
        <v>83</v>
      </c>
      <c r="J72" t="s">
        <v>29</v>
      </c>
      <c r="K72">
        <v>241</v>
      </c>
      <c r="L72">
        <v>75</v>
      </c>
      <c r="M72" t="s">
        <v>29</v>
      </c>
      <c r="N72">
        <v>86</v>
      </c>
      <c r="O72">
        <v>59</v>
      </c>
      <c r="P72" t="s">
        <v>52</v>
      </c>
      <c r="Q72">
        <v>87</v>
      </c>
      <c r="R72">
        <v>69</v>
      </c>
      <c r="S72" t="s">
        <v>52</v>
      </c>
      <c r="T72">
        <v>402</v>
      </c>
      <c r="U72">
        <v>83</v>
      </c>
      <c r="V72" t="s">
        <v>52</v>
      </c>
      <c r="W72">
        <v>354</v>
      </c>
      <c r="X72">
        <v>70.8</v>
      </c>
    </row>
    <row r="73" spans="1:24" x14ac:dyDescent="0.25">
      <c r="A73">
        <v>21197858</v>
      </c>
      <c r="B73" t="s">
        <v>20</v>
      </c>
      <c r="C73" t="s">
        <v>36</v>
      </c>
      <c r="E73">
        <v>184</v>
      </c>
      <c r="F73">
        <v>72</v>
      </c>
      <c r="G73" t="s">
        <v>52</v>
      </c>
      <c r="H73">
        <v>2</v>
      </c>
      <c r="I73">
        <v>82</v>
      </c>
      <c r="J73" t="s">
        <v>29</v>
      </c>
      <c r="K73">
        <v>41</v>
      </c>
      <c r="L73">
        <v>54</v>
      </c>
      <c r="M73" t="s">
        <v>52</v>
      </c>
      <c r="N73">
        <v>86</v>
      </c>
      <c r="O73">
        <v>64</v>
      </c>
      <c r="P73" t="s">
        <v>39</v>
      </c>
      <c r="Q73">
        <v>87</v>
      </c>
      <c r="R73">
        <v>81</v>
      </c>
      <c r="S73" t="s">
        <v>39</v>
      </c>
      <c r="T73">
        <v>402</v>
      </c>
      <c r="U73">
        <v>84</v>
      </c>
      <c r="V73" t="s">
        <v>52</v>
      </c>
      <c r="W73">
        <v>353</v>
      </c>
      <c r="X73">
        <v>70.599999999999994</v>
      </c>
    </row>
    <row r="74" spans="1:24" x14ac:dyDescent="0.25">
      <c r="A74">
        <v>21197797</v>
      </c>
      <c r="B74" t="s">
        <v>13</v>
      </c>
      <c r="C74" t="s">
        <v>113</v>
      </c>
      <c r="D74" t="s">
        <v>57</v>
      </c>
      <c r="E74">
        <v>184</v>
      </c>
      <c r="F74">
        <v>71</v>
      </c>
      <c r="G74" t="s">
        <v>52</v>
      </c>
      <c r="H74">
        <v>2</v>
      </c>
      <c r="I74">
        <v>68</v>
      </c>
      <c r="J74" t="s">
        <v>59</v>
      </c>
      <c r="K74">
        <v>41</v>
      </c>
      <c r="L74">
        <v>69</v>
      </c>
      <c r="M74" t="s">
        <v>39</v>
      </c>
      <c r="N74">
        <v>86</v>
      </c>
      <c r="O74">
        <v>68</v>
      </c>
      <c r="P74" t="s">
        <v>39</v>
      </c>
      <c r="Q74">
        <v>87</v>
      </c>
      <c r="R74">
        <v>75</v>
      </c>
      <c r="S74" t="s">
        <v>39</v>
      </c>
      <c r="T74">
        <v>402</v>
      </c>
      <c r="U74">
        <v>79</v>
      </c>
      <c r="V74" t="s">
        <v>59</v>
      </c>
      <c r="W74">
        <v>351</v>
      </c>
      <c r="X74">
        <v>70.2</v>
      </c>
    </row>
    <row r="75" spans="1:24" x14ac:dyDescent="0.25">
      <c r="A75">
        <v>21197898</v>
      </c>
      <c r="B75" t="s">
        <v>20</v>
      </c>
      <c r="C75" t="s">
        <v>114</v>
      </c>
      <c r="D75" t="s">
        <v>115</v>
      </c>
      <c r="E75">
        <v>184</v>
      </c>
      <c r="F75">
        <v>64</v>
      </c>
      <c r="G75" t="s">
        <v>59</v>
      </c>
      <c r="H75">
        <v>2</v>
      </c>
      <c r="I75">
        <v>81</v>
      </c>
      <c r="J75" t="s">
        <v>29</v>
      </c>
      <c r="K75">
        <v>241</v>
      </c>
      <c r="L75">
        <v>64</v>
      </c>
      <c r="M75" t="s">
        <v>39</v>
      </c>
      <c r="N75">
        <v>86</v>
      </c>
      <c r="O75">
        <v>70</v>
      </c>
      <c r="P75" t="s">
        <v>29</v>
      </c>
      <c r="Q75">
        <v>87</v>
      </c>
      <c r="R75">
        <v>68</v>
      </c>
      <c r="S75" t="s">
        <v>52</v>
      </c>
      <c r="T75">
        <v>402</v>
      </c>
      <c r="U75">
        <v>78</v>
      </c>
      <c r="V75" t="s">
        <v>59</v>
      </c>
      <c r="W75">
        <v>347</v>
      </c>
      <c r="X75">
        <v>69.400000000000006</v>
      </c>
    </row>
    <row r="76" spans="1:24" x14ac:dyDescent="0.25">
      <c r="A76">
        <v>21197804</v>
      </c>
      <c r="B76" t="s">
        <v>20</v>
      </c>
      <c r="C76" t="s">
        <v>116</v>
      </c>
      <c r="D76" t="s">
        <v>93</v>
      </c>
      <c r="E76">
        <v>184</v>
      </c>
      <c r="F76">
        <v>61</v>
      </c>
      <c r="G76" t="s">
        <v>103</v>
      </c>
      <c r="H76">
        <v>2</v>
      </c>
      <c r="I76">
        <v>84</v>
      </c>
      <c r="J76" t="s">
        <v>29</v>
      </c>
      <c r="K76">
        <v>41</v>
      </c>
      <c r="L76">
        <v>55</v>
      </c>
      <c r="M76" t="s">
        <v>52</v>
      </c>
      <c r="N76">
        <v>86</v>
      </c>
      <c r="O76">
        <v>79</v>
      </c>
      <c r="P76" t="s">
        <v>29</v>
      </c>
      <c r="Q76">
        <v>87</v>
      </c>
      <c r="R76">
        <v>66</v>
      </c>
      <c r="S76" t="s">
        <v>59</v>
      </c>
      <c r="T76">
        <v>402</v>
      </c>
      <c r="U76">
        <v>82</v>
      </c>
      <c r="V76" t="s">
        <v>52</v>
      </c>
      <c r="W76">
        <v>345</v>
      </c>
      <c r="X76">
        <v>69</v>
      </c>
    </row>
    <row r="77" spans="1:24" x14ac:dyDescent="0.25">
      <c r="A77">
        <v>21197841</v>
      </c>
      <c r="B77" t="s">
        <v>13</v>
      </c>
      <c r="C77" t="s">
        <v>117</v>
      </c>
      <c r="D77" t="s">
        <v>34</v>
      </c>
      <c r="E77">
        <v>184</v>
      </c>
      <c r="F77">
        <v>61</v>
      </c>
      <c r="G77" t="s">
        <v>103</v>
      </c>
      <c r="H77">
        <v>2</v>
      </c>
      <c r="I77">
        <v>78</v>
      </c>
      <c r="J77" t="s">
        <v>39</v>
      </c>
      <c r="K77">
        <v>41</v>
      </c>
      <c r="L77">
        <v>70</v>
      </c>
      <c r="M77" t="s">
        <v>29</v>
      </c>
      <c r="N77">
        <v>86</v>
      </c>
      <c r="O77">
        <v>60</v>
      </c>
      <c r="P77" t="s">
        <v>52</v>
      </c>
      <c r="Q77">
        <v>87</v>
      </c>
      <c r="R77">
        <v>75</v>
      </c>
      <c r="S77" t="s">
        <v>39</v>
      </c>
      <c r="T77">
        <v>402</v>
      </c>
      <c r="U77">
        <v>80</v>
      </c>
      <c r="V77" t="s">
        <v>59</v>
      </c>
      <c r="W77">
        <v>344</v>
      </c>
      <c r="X77">
        <v>68.8</v>
      </c>
    </row>
    <row r="78" spans="1:24" x14ac:dyDescent="0.25">
      <c r="A78">
        <v>21197877</v>
      </c>
      <c r="B78" t="s">
        <v>13</v>
      </c>
      <c r="C78" t="s">
        <v>118</v>
      </c>
      <c r="E78">
        <v>184</v>
      </c>
      <c r="F78">
        <v>70</v>
      </c>
      <c r="G78" t="s">
        <v>52</v>
      </c>
      <c r="H78">
        <v>2</v>
      </c>
      <c r="I78">
        <v>77</v>
      </c>
      <c r="J78" t="s">
        <v>39</v>
      </c>
      <c r="K78">
        <v>41</v>
      </c>
      <c r="L78">
        <v>59</v>
      </c>
      <c r="M78" t="s">
        <v>52</v>
      </c>
      <c r="N78">
        <v>86</v>
      </c>
      <c r="O78">
        <v>62</v>
      </c>
      <c r="P78" t="s">
        <v>39</v>
      </c>
      <c r="Q78">
        <v>87</v>
      </c>
      <c r="R78">
        <v>76</v>
      </c>
      <c r="S78" t="s">
        <v>39</v>
      </c>
      <c r="T78">
        <v>402</v>
      </c>
      <c r="U78">
        <v>76</v>
      </c>
      <c r="V78" t="s">
        <v>103</v>
      </c>
      <c r="W78">
        <v>344</v>
      </c>
      <c r="X78">
        <v>68.8</v>
      </c>
    </row>
    <row r="79" spans="1:24" x14ac:dyDescent="0.25">
      <c r="A79">
        <v>21197843</v>
      </c>
      <c r="B79" t="s">
        <v>20</v>
      </c>
      <c r="C79" t="s">
        <v>119</v>
      </c>
      <c r="E79">
        <v>184</v>
      </c>
      <c r="F79">
        <v>56</v>
      </c>
      <c r="G79" t="s">
        <v>103</v>
      </c>
      <c r="H79">
        <v>2</v>
      </c>
      <c r="I79">
        <v>81</v>
      </c>
      <c r="J79" t="s">
        <v>29</v>
      </c>
      <c r="K79">
        <v>41</v>
      </c>
      <c r="L79">
        <v>60</v>
      </c>
      <c r="M79" t="s">
        <v>39</v>
      </c>
      <c r="N79">
        <v>86</v>
      </c>
      <c r="O79">
        <v>69</v>
      </c>
      <c r="P79" t="s">
        <v>39</v>
      </c>
      <c r="Q79">
        <v>87</v>
      </c>
      <c r="R79">
        <v>76</v>
      </c>
      <c r="S79" t="s">
        <v>39</v>
      </c>
      <c r="T79">
        <v>402</v>
      </c>
      <c r="U79">
        <v>80</v>
      </c>
      <c r="V79" t="s">
        <v>59</v>
      </c>
      <c r="W79">
        <v>342</v>
      </c>
      <c r="X79">
        <v>68.400000000000006</v>
      </c>
    </row>
    <row r="80" spans="1:24" x14ac:dyDescent="0.25">
      <c r="A80">
        <v>21197899</v>
      </c>
      <c r="B80" t="s">
        <v>13</v>
      </c>
      <c r="C80" t="s">
        <v>120</v>
      </c>
      <c r="D80" t="s">
        <v>121</v>
      </c>
      <c r="E80">
        <v>184</v>
      </c>
      <c r="F80">
        <v>64</v>
      </c>
      <c r="G80" t="s">
        <v>59</v>
      </c>
      <c r="H80">
        <v>2</v>
      </c>
      <c r="I80">
        <v>73</v>
      </c>
      <c r="J80" t="s">
        <v>52</v>
      </c>
      <c r="K80">
        <v>241</v>
      </c>
      <c r="L80">
        <v>77</v>
      </c>
      <c r="M80" t="s">
        <v>29</v>
      </c>
      <c r="N80">
        <v>86</v>
      </c>
      <c r="O80">
        <v>59</v>
      </c>
      <c r="P80" t="s">
        <v>52</v>
      </c>
      <c r="Q80">
        <v>87</v>
      </c>
      <c r="R80">
        <v>68</v>
      </c>
      <c r="S80" t="s">
        <v>52</v>
      </c>
      <c r="T80">
        <v>402</v>
      </c>
      <c r="U80">
        <v>78</v>
      </c>
      <c r="V80" t="s">
        <v>59</v>
      </c>
      <c r="W80">
        <v>341</v>
      </c>
      <c r="X80">
        <v>68.2</v>
      </c>
    </row>
    <row r="81" spans="1:24" x14ac:dyDescent="0.25">
      <c r="A81">
        <v>21197834</v>
      </c>
      <c r="B81" t="s">
        <v>20</v>
      </c>
      <c r="C81" t="s">
        <v>122</v>
      </c>
      <c r="D81" t="s">
        <v>28</v>
      </c>
      <c r="E81">
        <v>184</v>
      </c>
      <c r="F81">
        <v>69</v>
      </c>
      <c r="G81" t="s">
        <v>59</v>
      </c>
      <c r="H81">
        <v>2</v>
      </c>
      <c r="I81">
        <v>76</v>
      </c>
      <c r="J81" t="s">
        <v>39</v>
      </c>
      <c r="K81">
        <v>41</v>
      </c>
      <c r="L81">
        <v>53</v>
      </c>
      <c r="M81" t="s">
        <v>52</v>
      </c>
      <c r="N81">
        <v>86</v>
      </c>
      <c r="O81">
        <v>68</v>
      </c>
      <c r="P81" t="s">
        <v>39</v>
      </c>
      <c r="Q81">
        <v>87</v>
      </c>
      <c r="R81">
        <v>74</v>
      </c>
      <c r="S81" t="s">
        <v>39</v>
      </c>
      <c r="T81">
        <v>402</v>
      </c>
      <c r="U81">
        <v>78</v>
      </c>
      <c r="V81" t="s">
        <v>59</v>
      </c>
      <c r="W81">
        <v>340</v>
      </c>
      <c r="X81">
        <v>68</v>
      </c>
    </row>
    <row r="82" spans="1:24" x14ac:dyDescent="0.25">
      <c r="A82">
        <v>21197815</v>
      </c>
      <c r="B82" t="s">
        <v>20</v>
      </c>
      <c r="C82" t="s">
        <v>123</v>
      </c>
      <c r="D82" t="s">
        <v>124</v>
      </c>
      <c r="E82">
        <v>184</v>
      </c>
      <c r="F82">
        <v>62</v>
      </c>
      <c r="G82" t="s">
        <v>59</v>
      </c>
      <c r="H82">
        <v>2</v>
      </c>
      <c r="I82">
        <v>86</v>
      </c>
      <c r="J82" t="s">
        <v>19</v>
      </c>
      <c r="K82">
        <v>41</v>
      </c>
      <c r="L82">
        <v>51</v>
      </c>
      <c r="M82" t="s">
        <v>59</v>
      </c>
      <c r="N82">
        <v>86</v>
      </c>
      <c r="O82">
        <v>70</v>
      </c>
      <c r="P82" t="s">
        <v>29</v>
      </c>
      <c r="Q82">
        <v>87</v>
      </c>
      <c r="R82">
        <v>70</v>
      </c>
      <c r="S82" t="s">
        <v>52</v>
      </c>
      <c r="T82">
        <v>402</v>
      </c>
      <c r="U82">
        <v>80</v>
      </c>
      <c r="V82" t="s">
        <v>59</v>
      </c>
      <c r="W82">
        <v>339</v>
      </c>
      <c r="X82">
        <v>67.8</v>
      </c>
    </row>
    <row r="83" spans="1:24" x14ac:dyDescent="0.25">
      <c r="A83">
        <v>21197874</v>
      </c>
      <c r="B83" t="s">
        <v>13</v>
      </c>
      <c r="C83" t="s">
        <v>125</v>
      </c>
      <c r="D83" t="s">
        <v>70</v>
      </c>
      <c r="E83">
        <v>184</v>
      </c>
      <c r="F83">
        <v>71</v>
      </c>
      <c r="G83" t="s">
        <v>52</v>
      </c>
      <c r="H83">
        <v>2</v>
      </c>
      <c r="I83">
        <v>80</v>
      </c>
      <c r="J83" t="s">
        <v>39</v>
      </c>
      <c r="K83">
        <v>41</v>
      </c>
      <c r="L83">
        <v>49</v>
      </c>
      <c r="M83" t="s">
        <v>59</v>
      </c>
      <c r="N83">
        <v>86</v>
      </c>
      <c r="O83">
        <v>69</v>
      </c>
      <c r="P83" t="s">
        <v>39</v>
      </c>
      <c r="Q83">
        <v>87</v>
      </c>
      <c r="R83">
        <v>70</v>
      </c>
      <c r="S83" t="s">
        <v>52</v>
      </c>
      <c r="T83">
        <v>402</v>
      </c>
      <c r="U83">
        <v>80</v>
      </c>
      <c r="V83" t="s">
        <v>59</v>
      </c>
      <c r="W83">
        <v>339</v>
      </c>
      <c r="X83">
        <v>67.8</v>
      </c>
    </row>
    <row r="84" spans="1:24" x14ac:dyDescent="0.25">
      <c r="A84">
        <v>21197908</v>
      </c>
      <c r="B84" t="s">
        <v>20</v>
      </c>
      <c r="C84" t="s">
        <v>85</v>
      </c>
      <c r="E84">
        <v>184</v>
      </c>
      <c r="F84">
        <v>74</v>
      </c>
      <c r="G84" t="s">
        <v>52</v>
      </c>
      <c r="H84">
        <v>2</v>
      </c>
      <c r="I84">
        <v>81</v>
      </c>
      <c r="J84" t="s">
        <v>29</v>
      </c>
      <c r="K84">
        <v>241</v>
      </c>
      <c r="L84">
        <v>59</v>
      </c>
      <c r="M84" t="s">
        <v>52</v>
      </c>
      <c r="N84">
        <v>86</v>
      </c>
      <c r="O84">
        <v>57</v>
      </c>
      <c r="P84" t="s">
        <v>52</v>
      </c>
      <c r="Q84">
        <v>87</v>
      </c>
      <c r="R84">
        <v>68</v>
      </c>
      <c r="S84" t="s">
        <v>52</v>
      </c>
      <c r="T84">
        <v>402</v>
      </c>
      <c r="U84">
        <v>81</v>
      </c>
      <c r="V84" t="s">
        <v>59</v>
      </c>
      <c r="W84">
        <v>339</v>
      </c>
      <c r="X84">
        <v>67.8</v>
      </c>
    </row>
    <row r="85" spans="1:24" x14ac:dyDescent="0.25">
      <c r="A85">
        <v>21197848</v>
      </c>
      <c r="B85" t="s">
        <v>20</v>
      </c>
      <c r="C85" t="s">
        <v>60</v>
      </c>
      <c r="D85" t="s">
        <v>38</v>
      </c>
      <c r="E85">
        <v>184</v>
      </c>
      <c r="F85">
        <v>63</v>
      </c>
      <c r="G85" t="s">
        <v>59</v>
      </c>
      <c r="H85">
        <v>2</v>
      </c>
      <c r="I85">
        <v>74</v>
      </c>
      <c r="J85" t="s">
        <v>52</v>
      </c>
      <c r="K85">
        <v>41</v>
      </c>
      <c r="L85">
        <v>69</v>
      </c>
      <c r="M85" t="s">
        <v>39</v>
      </c>
      <c r="N85">
        <v>86</v>
      </c>
      <c r="O85">
        <v>69</v>
      </c>
      <c r="P85" t="s">
        <v>39</v>
      </c>
      <c r="Q85">
        <v>87</v>
      </c>
      <c r="R85">
        <v>63</v>
      </c>
      <c r="S85" t="s">
        <v>59</v>
      </c>
      <c r="T85">
        <v>402</v>
      </c>
      <c r="U85">
        <v>77</v>
      </c>
      <c r="V85" t="s">
        <v>59</v>
      </c>
      <c r="W85">
        <v>338</v>
      </c>
      <c r="X85">
        <v>67.599999999999994</v>
      </c>
    </row>
    <row r="86" spans="1:24" x14ac:dyDescent="0.25">
      <c r="A86">
        <v>21197884</v>
      </c>
      <c r="B86" t="s">
        <v>20</v>
      </c>
      <c r="C86" t="s">
        <v>126</v>
      </c>
      <c r="E86">
        <v>184</v>
      </c>
      <c r="F86">
        <v>73</v>
      </c>
      <c r="G86" t="s">
        <v>52</v>
      </c>
      <c r="H86">
        <v>2</v>
      </c>
      <c r="I86">
        <v>85</v>
      </c>
      <c r="J86" t="s">
        <v>29</v>
      </c>
      <c r="K86">
        <v>241</v>
      </c>
      <c r="L86">
        <v>51</v>
      </c>
      <c r="M86" t="s">
        <v>59</v>
      </c>
      <c r="N86">
        <v>86</v>
      </c>
      <c r="O86">
        <v>64</v>
      </c>
      <c r="P86" t="s">
        <v>39</v>
      </c>
      <c r="Q86">
        <v>87</v>
      </c>
      <c r="R86">
        <v>64</v>
      </c>
      <c r="S86" t="s">
        <v>59</v>
      </c>
      <c r="T86">
        <v>402</v>
      </c>
      <c r="U86">
        <v>80</v>
      </c>
      <c r="V86" t="s">
        <v>59</v>
      </c>
      <c r="W86">
        <v>337</v>
      </c>
      <c r="X86">
        <v>67.400000000000006</v>
      </c>
    </row>
    <row r="87" spans="1:24" x14ac:dyDescent="0.25">
      <c r="A87">
        <v>21197808</v>
      </c>
      <c r="B87" t="s">
        <v>13</v>
      </c>
      <c r="C87" t="s">
        <v>127</v>
      </c>
      <c r="E87">
        <v>184</v>
      </c>
      <c r="F87">
        <v>62</v>
      </c>
      <c r="G87" t="s">
        <v>59</v>
      </c>
      <c r="H87">
        <v>2</v>
      </c>
      <c r="I87">
        <v>77</v>
      </c>
      <c r="J87" t="s">
        <v>39</v>
      </c>
      <c r="K87">
        <v>41</v>
      </c>
      <c r="L87">
        <v>61</v>
      </c>
      <c r="M87" t="s">
        <v>39</v>
      </c>
      <c r="N87">
        <v>86</v>
      </c>
      <c r="O87">
        <v>70</v>
      </c>
      <c r="P87" t="s">
        <v>29</v>
      </c>
      <c r="Q87">
        <v>87</v>
      </c>
      <c r="R87">
        <v>66</v>
      </c>
      <c r="S87" t="s">
        <v>59</v>
      </c>
      <c r="T87">
        <v>402</v>
      </c>
      <c r="U87">
        <v>78</v>
      </c>
      <c r="V87" t="s">
        <v>59</v>
      </c>
      <c r="W87">
        <v>336</v>
      </c>
      <c r="X87">
        <v>67.2</v>
      </c>
    </row>
    <row r="88" spans="1:24" x14ac:dyDescent="0.25">
      <c r="A88">
        <v>21197854</v>
      </c>
      <c r="B88" t="s">
        <v>13</v>
      </c>
      <c r="C88" t="s">
        <v>128</v>
      </c>
      <c r="D88" t="s">
        <v>129</v>
      </c>
      <c r="E88">
        <v>184</v>
      </c>
      <c r="F88">
        <v>65</v>
      </c>
      <c r="G88" t="s">
        <v>59</v>
      </c>
      <c r="H88">
        <v>2</v>
      </c>
      <c r="I88">
        <v>80</v>
      </c>
      <c r="J88" t="s">
        <v>39</v>
      </c>
      <c r="K88">
        <v>41</v>
      </c>
      <c r="L88">
        <v>56</v>
      </c>
      <c r="M88" t="s">
        <v>52</v>
      </c>
      <c r="N88">
        <v>86</v>
      </c>
      <c r="O88">
        <v>61</v>
      </c>
      <c r="P88" t="s">
        <v>39</v>
      </c>
      <c r="Q88">
        <v>87</v>
      </c>
      <c r="R88">
        <v>74</v>
      </c>
      <c r="S88" t="s">
        <v>39</v>
      </c>
      <c r="T88">
        <v>402</v>
      </c>
      <c r="U88">
        <v>80</v>
      </c>
      <c r="V88" t="s">
        <v>59</v>
      </c>
      <c r="W88">
        <v>336</v>
      </c>
      <c r="X88">
        <v>67.2</v>
      </c>
    </row>
    <row r="89" spans="1:24" x14ac:dyDescent="0.25">
      <c r="A89">
        <v>21197870</v>
      </c>
      <c r="B89" t="s">
        <v>13</v>
      </c>
      <c r="C89" t="s">
        <v>130</v>
      </c>
      <c r="D89" t="s">
        <v>70</v>
      </c>
      <c r="E89">
        <v>184</v>
      </c>
      <c r="F89">
        <v>64</v>
      </c>
      <c r="G89" t="s">
        <v>59</v>
      </c>
      <c r="H89">
        <v>2</v>
      </c>
      <c r="I89">
        <v>86</v>
      </c>
      <c r="J89" t="s">
        <v>19</v>
      </c>
      <c r="K89">
        <v>41</v>
      </c>
      <c r="L89">
        <v>56</v>
      </c>
      <c r="M89" t="s">
        <v>52</v>
      </c>
      <c r="N89">
        <v>86</v>
      </c>
      <c r="O89">
        <v>64</v>
      </c>
      <c r="P89" t="s">
        <v>39</v>
      </c>
      <c r="Q89">
        <v>87</v>
      </c>
      <c r="R89">
        <v>66</v>
      </c>
      <c r="S89" t="s">
        <v>59</v>
      </c>
      <c r="T89">
        <v>402</v>
      </c>
      <c r="U89">
        <v>82</v>
      </c>
      <c r="V89" t="s">
        <v>52</v>
      </c>
      <c r="W89">
        <v>336</v>
      </c>
      <c r="X89">
        <v>67.2</v>
      </c>
    </row>
    <row r="90" spans="1:24" x14ac:dyDescent="0.25">
      <c r="A90">
        <v>21197900</v>
      </c>
      <c r="B90" t="s">
        <v>13</v>
      </c>
      <c r="C90" t="s">
        <v>131</v>
      </c>
      <c r="D90" t="s">
        <v>70</v>
      </c>
      <c r="E90">
        <v>184</v>
      </c>
      <c r="F90">
        <v>58</v>
      </c>
      <c r="G90" t="s">
        <v>103</v>
      </c>
      <c r="H90">
        <v>2</v>
      </c>
      <c r="I90">
        <v>86</v>
      </c>
      <c r="J90" t="s">
        <v>19</v>
      </c>
      <c r="K90">
        <v>241</v>
      </c>
      <c r="L90">
        <v>60</v>
      </c>
      <c r="M90" t="s">
        <v>39</v>
      </c>
      <c r="N90">
        <v>86</v>
      </c>
      <c r="O90">
        <v>58</v>
      </c>
      <c r="P90" t="s">
        <v>52</v>
      </c>
      <c r="Q90">
        <v>87</v>
      </c>
      <c r="R90">
        <v>74</v>
      </c>
      <c r="S90" t="s">
        <v>39</v>
      </c>
      <c r="T90">
        <v>402</v>
      </c>
      <c r="U90">
        <v>78</v>
      </c>
      <c r="V90" t="s">
        <v>59</v>
      </c>
      <c r="W90">
        <v>336</v>
      </c>
      <c r="X90">
        <v>67.2</v>
      </c>
    </row>
    <row r="91" spans="1:24" x14ac:dyDescent="0.25">
      <c r="A91">
        <v>21197807</v>
      </c>
      <c r="B91" t="s">
        <v>13</v>
      </c>
      <c r="C91" t="s">
        <v>132</v>
      </c>
      <c r="D91" t="s">
        <v>133</v>
      </c>
      <c r="E91">
        <v>184</v>
      </c>
      <c r="F91">
        <v>58</v>
      </c>
      <c r="G91" t="s">
        <v>103</v>
      </c>
      <c r="H91">
        <v>2</v>
      </c>
      <c r="I91">
        <v>73</v>
      </c>
      <c r="J91" t="s">
        <v>52</v>
      </c>
      <c r="K91">
        <v>41</v>
      </c>
      <c r="L91">
        <v>61</v>
      </c>
      <c r="M91" t="s">
        <v>39</v>
      </c>
      <c r="N91">
        <v>86</v>
      </c>
      <c r="O91">
        <v>76</v>
      </c>
      <c r="P91" t="s">
        <v>29</v>
      </c>
      <c r="Q91">
        <v>87</v>
      </c>
      <c r="R91">
        <v>67</v>
      </c>
      <c r="S91" t="s">
        <v>52</v>
      </c>
      <c r="T91">
        <v>402</v>
      </c>
      <c r="U91">
        <v>78</v>
      </c>
      <c r="V91" t="s">
        <v>59</v>
      </c>
      <c r="W91">
        <v>335</v>
      </c>
      <c r="X91">
        <v>67</v>
      </c>
    </row>
    <row r="92" spans="1:24" x14ac:dyDescent="0.25">
      <c r="A92">
        <v>21197889</v>
      </c>
      <c r="B92" t="s">
        <v>20</v>
      </c>
      <c r="C92" t="s">
        <v>134</v>
      </c>
      <c r="D92" t="s">
        <v>135</v>
      </c>
      <c r="E92">
        <v>184</v>
      </c>
      <c r="F92">
        <v>60</v>
      </c>
      <c r="G92" t="s">
        <v>103</v>
      </c>
      <c r="H92">
        <v>2</v>
      </c>
      <c r="I92">
        <v>75</v>
      </c>
      <c r="J92" t="s">
        <v>39</v>
      </c>
      <c r="K92">
        <v>241</v>
      </c>
      <c r="L92">
        <v>56</v>
      </c>
      <c r="M92" t="s">
        <v>52</v>
      </c>
      <c r="N92">
        <v>86</v>
      </c>
      <c r="O92">
        <v>72</v>
      </c>
      <c r="P92" t="s">
        <v>29</v>
      </c>
      <c r="Q92">
        <v>87</v>
      </c>
      <c r="R92">
        <v>72</v>
      </c>
      <c r="S92" t="s">
        <v>52</v>
      </c>
      <c r="T92">
        <v>402</v>
      </c>
      <c r="U92">
        <v>78</v>
      </c>
      <c r="V92" t="s">
        <v>59</v>
      </c>
      <c r="W92">
        <v>335</v>
      </c>
      <c r="X92">
        <v>67</v>
      </c>
    </row>
    <row r="93" spans="1:24" x14ac:dyDescent="0.25">
      <c r="A93">
        <v>21197853</v>
      </c>
      <c r="B93" t="s">
        <v>13</v>
      </c>
      <c r="C93" t="s">
        <v>136</v>
      </c>
      <c r="D93" t="s">
        <v>38</v>
      </c>
      <c r="E93">
        <v>184</v>
      </c>
      <c r="F93">
        <v>63</v>
      </c>
      <c r="G93" t="s">
        <v>59</v>
      </c>
      <c r="H93">
        <v>2</v>
      </c>
      <c r="I93">
        <v>81</v>
      </c>
      <c r="J93" t="s">
        <v>29</v>
      </c>
      <c r="K93">
        <v>41</v>
      </c>
      <c r="L93">
        <v>55</v>
      </c>
      <c r="M93" t="s">
        <v>52</v>
      </c>
      <c r="N93">
        <v>86</v>
      </c>
      <c r="O93">
        <v>59</v>
      </c>
      <c r="P93" t="s">
        <v>52</v>
      </c>
      <c r="Q93">
        <v>87</v>
      </c>
      <c r="R93">
        <v>75</v>
      </c>
      <c r="S93" t="s">
        <v>39</v>
      </c>
      <c r="T93">
        <v>402</v>
      </c>
      <c r="U93">
        <v>80</v>
      </c>
      <c r="V93" t="s">
        <v>59</v>
      </c>
      <c r="W93">
        <v>333</v>
      </c>
      <c r="X93">
        <v>66.599999999999994</v>
      </c>
    </row>
    <row r="94" spans="1:24" x14ac:dyDescent="0.25">
      <c r="A94">
        <v>21197876</v>
      </c>
      <c r="B94" t="s">
        <v>20</v>
      </c>
      <c r="C94" t="s">
        <v>137</v>
      </c>
      <c r="D94" t="s">
        <v>28</v>
      </c>
      <c r="E94">
        <v>184</v>
      </c>
      <c r="F94">
        <v>75</v>
      </c>
      <c r="G94" t="s">
        <v>52</v>
      </c>
      <c r="H94">
        <v>2</v>
      </c>
      <c r="I94">
        <v>81</v>
      </c>
      <c r="J94" t="s">
        <v>29</v>
      </c>
      <c r="K94">
        <v>41</v>
      </c>
      <c r="L94">
        <v>60</v>
      </c>
      <c r="M94" t="s">
        <v>39</v>
      </c>
      <c r="N94">
        <v>86</v>
      </c>
      <c r="O94">
        <v>49</v>
      </c>
      <c r="P94" t="s">
        <v>59</v>
      </c>
      <c r="Q94">
        <v>87</v>
      </c>
      <c r="R94">
        <v>68</v>
      </c>
      <c r="S94" t="s">
        <v>52</v>
      </c>
      <c r="T94">
        <v>402</v>
      </c>
      <c r="U94">
        <v>81</v>
      </c>
      <c r="V94" t="s">
        <v>59</v>
      </c>
      <c r="W94">
        <v>333</v>
      </c>
      <c r="X94">
        <v>66.599999999999994</v>
      </c>
    </row>
    <row r="95" spans="1:24" x14ac:dyDescent="0.25">
      <c r="A95">
        <v>21197906</v>
      </c>
      <c r="B95" t="s">
        <v>20</v>
      </c>
      <c r="C95" t="s">
        <v>31</v>
      </c>
      <c r="D95" t="s">
        <v>138</v>
      </c>
      <c r="E95">
        <v>184</v>
      </c>
      <c r="F95">
        <v>79</v>
      </c>
      <c r="G95" t="s">
        <v>39</v>
      </c>
      <c r="H95">
        <v>2</v>
      </c>
      <c r="I95">
        <v>82</v>
      </c>
      <c r="J95" t="s">
        <v>29</v>
      </c>
      <c r="K95">
        <v>241</v>
      </c>
      <c r="L95">
        <v>46</v>
      </c>
      <c r="M95" t="s">
        <v>59</v>
      </c>
      <c r="N95">
        <v>86</v>
      </c>
      <c r="O95">
        <v>58</v>
      </c>
      <c r="P95" t="s">
        <v>52</v>
      </c>
      <c r="Q95">
        <v>87</v>
      </c>
      <c r="R95">
        <v>68</v>
      </c>
      <c r="S95" t="s">
        <v>52</v>
      </c>
      <c r="T95">
        <v>402</v>
      </c>
      <c r="U95">
        <v>84</v>
      </c>
      <c r="V95" t="s">
        <v>52</v>
      </c>
      <c r="W95">
        <v>333</v>
      </c>
      <c r="X95">
        <v>66.599999999999994</v>
      </c>
    </row>
    <row r="96" spans="1:24" x14ac:dyDescent="0.25">
      <c r="A96">
        <v>21197852</v>
      </c>
      <c r="B96" t="s">
        <v>13</v>
      </c>
      <c r="C96" t="s">
        <v>139</v>
      </c>
      <c r="D96" t="s">
        <v>140</v>
      </c>
      <c r="E96">
        <v>184</v>
      </c>
      <c r="F96">
        <v>64</v>
      </c>
      <c r="G96" t="s">
        <v>59</v>
      </c>
      <c r="H96">
        <v>2</v>
      </c>
      <c r="I96">
        <v>79</v>
      </c>
      <c r="J96" t="s">
        <v>39</v>
      </c>
      <c r="K96">
        <v>41</v>
      </c>
      <c r="L96">
        <v>57</v>
      </c>
      <c r="M96" t="s">
        <v>52</v>
      </c>
      <c r="N96">
        <v>86</v>
      </c>
      <c r="O96">
        <v>64</v>
      </c>
      <c r="P96" t="s">
        <v>39</v>
      </c>
      <c r="Q96">
        <v>87</v>
      </c>
      <c r="R96">
        <v>67</v>
      </c>
      <c r="S96" t="s">
        <v>52</v>
      </c>
      <c r="T96">
        <v>402</v>
      </c>
      <c r="U96">
        <v>79</v>
      </c>
      <c r="V96" t="s">
        <v>59</v>
      </c>
      <c r="W96">
        <v>331</v>
      </c>
      <c r="X96">
        <v>66.2</v>
      </c>
    </row>
    <row r="97" spans="1:24" x14ac:dyDescent="0.25">
      <c r="A97">
        <v>21197911</v>
      </c>
      <c r="B97" t="s">
        <v>13</v>
      </c>
      <c r="C97" t="s">
        <v>125</v>
      </c>
      <c r="D97" t="s">
        <v>46</v>
      </c>
      <c r="E97">
        <v>184</v>
      </c>
      <c r="F97">
        <v>65</v>
      </c>
      <c r="G97" t="s">
        <v>59</v>
      </c>
      <c r="H97">
        <v>2</v>
      </c>
      <c r="I97">
        <v>81</v>
      </c>
      <c r="J97" t="s">
        <v>29</v>
      </c>
      <c r="K97">
        <v>241</v>
      </c>
      <c r="L97">
        <v>57</v>
      </c>
      <c r="M97" t="s">
        <v>52</v>
      </c>
      <c r="N97">
        <v>86</v>
      </c>
      <c r="O97">
        <v>61</v>
      </c>
      <c r="P97" t="s">
        <v>39</v>
      </c>
      <c r="Q97">
        <v>87</v>
      </c>
      <c r="R97">
        <v>66</v>
      </c>
      <c r="S97" t="s">
        <v>59</v>
      </c>
      <c r="T97">
        <v>402</v>
      </c>
      <c r="U97">
        <v>80</v>
      </c>
      <c r="V97" t="s">
        <v>59</v>
      </c>
      <c r="W97">
        <v>330</v>
      </c>
      <c r="X97">
        <v>66</v>
      </c>
    </row>
    <row r="98" spans="1:24" x14ac:dyDescent="0.25">
      <c r="A98">
        <v>21197825</v>
      </c>
      <c r="B98" t="s">
        <v>13</v>
      </c>
      <c r="C98" t="s">
        <v>141</v>
      </c>
      <c r="D98" t="s">
        <v>70</v>
      </c>
      <c r="E98">
        <v>184</v>
      </c>
      <c r="F98">
        <v>62</v>
      </c>
      <c r="G98" t="s">
        <v>59</v>
      </c>
      <c r="H98">
        <v>2</v>
      </c>
      <c r="I98">
        <v>72</v>
      </c>
      <c r="J98" t="s">
        <v>52</v>
      </c>
      <c r="K98">
        <v>41</v>
      </c>
      <c r="L98">
        <v>51</v>
      </c>
      <c r="M98" t="s">
        <v>59</v>
      </c>
      <c r="N98">
        <v>86</v>
      </c>
      <c r="O98">
        <v>71</v>
      </c>
      <c r="P98" t="s">
        <v>29</v>
      </c>
      <c r="Q98">
        <v>87</v>
      </c>
      <c r="R98">
        <v>71</v>
      </c>
      <c r="S98" t="s">
        <v>52</v>
      </c>
      <c r="T98">
        <v>402</v>
      </c>
      <c r="U98">
        <v>78</v>
      </c>
      <c r="V98" t="s">
        <v>59</v>
      </c>
      <c r="W98">
        <v>327</v>
      </c>
      <c r="X98">
        <v>65.400000000000006</v>
      </c>
    </row>
    <row r="99" spans="1:24" x14ac:dyDescent="0.25">
      <c r="A99">
        <v>21197871</v>
      </c>
      <c r="B99" t="s">
        <v>13</v>
      </c>
      <c r="C99" t="s">
        <v>142</v>
      </c>
      <c r="D99" t="s">
        <v>93</v>
      </c>
      <c r="E99">
        <v>184</v>
      </c>
      <c r="F99">
        <v>63</v>
      </c>
      <c r="G99" t="s">
        <v>59</v>
      </c>
      <c r="H99">
        <v>2</v>
      </c>
      <c r="I99">
        <v>70</v>
      </c>
      <c r="J99" t="s">
        <v>52</v>
      </c>
      <c r="K99">
        <v>41</v>
      </c>
      <c r="L99">
        <v>54</v>
      </c>
      <c r="M99" t="s">
        <v>52</v>
      </c>
      <c r="N99">
        <v>86</v>
      </c>
      <c r="O99">
        <v>66</v>
      </c>
      <c r="P99" t="s">
        <v>39</v>
      </c>
      <c r="Q99">
        <v>87</v>
      </c>
      <c r="R99">
        <v>72</v>
      </c>
      <c r="S99" t="s">
        <v>52</v>
      </c>
      <c r="T99">
        <v>402</v>
      </c>
      <c r="U99">
        <v>73</v>
      </c>
      <c r="V99" t="s">
        <v>103</v>
      </c>
      <c r="W99">
        <v>325</v>
      </c>
      <c r="X99">
        <v>65</v>
      </c>
    </row>
    <row r="100" spans="1:24" x14ac:dyDescent="0.25">
      <c r="A100">
        <v>21197904</v>
      </c>
      <c r="B100" t="s">
        <v>13</v>
      </c>
      <c r="C100" t="s">
        <v>143</v>
      </c>
      <c r="D100" t="s">
        <v>144</v>
      </c>
      <c r="E100">
        <v>184</v>
      </c>
      <c r="F100">
        <v>63</v>
      </c>
      <c r="G100" t="s">
        <v>59</v>
      </c>
      <c r="H100">
        <v>2</v>
      </c>
      <c r="I100">
        <v>75</v>
      </c>
      <c r="J100" t="s">
        <v>39</v>
      </c>
      <c r="K100">
        <v>241</v>
      </c>
      <c r="L100">
        <v>64</v>
      </c>
      <c r="M100" t="s">
        <v>39</v>
      </c>
      <c r="N100">
        <v>86</v>
      </c>
      <c r="O100">
        <v>57</v>
      </c>
      <c r="P100" t="s">
        <v>52</v>
      </c>
      <c r="Q100">
        <v>87</v>
      </c>
      <c r="R100">
        <v>66</v>
      </c>
      <c r="S100" t="s">
        <v>59</v>
      </c>
      <c r="T100">
        <v>402</v>
      </c>
      <c r="U100">
        <v>77</v>
      </c>
      <c r="V100" t="s">
        <v>59</v>
      </c>
      <c r="W100">
        <v>325</v>
      </c>
      <c r="X100">
        <v>65</v>
      </c>
    </row>
    <row r="101" spans="1:24" x14ac:dyDescent="0.25">
      <c r="A101">
        <v>21197803</v>
      </c>
      <c r="B101" t="s">
        <v>20</v>
      </c>
      <c r="C101" t="s">
        <v>145</v>
      </c>
      <c r="D101" t="s">
        <v>146</v>
      </c>
      <c r="E101">
        <v>184</v>
      </c>
      <c r="F101">
        <v>59</v>
      </c>
      <c r="G101" t="s">
        <v>103</v>
      </c>
      <c r="H101">
        <v>2</v>
      </c>
      <c r="I101">
        <v>87</v>
      </c>
      <c r="J101" t="s">
        <v>19</v>
      </c>
      <c r="K101">
        <v>41</v>
      </c>
      <c r="L101">
        <v>47</v>
      </c>
      <c r="M101" t="s">
        <v>59</v>
      </c>
      <c r="N101">
        <v>86</v>
      </c>
      <c r="O101">
        <v>64</v>
      </c>
      <c r="P101" t="s">
        <v>39</v>
      </c>
      <c r="Q101">
        <v>87</v>
      </c>
      <c r="R101">
        <v>64</v>
      </c>
      <c r="S101" t="s">
        <v>59</v>
      </c>
      <c r="T101">
        <v>402</v>
      </c>
      <c r="U101">
        <v>78</v>
      </c>
      <c r="V101" t="s">
        <v>59</v>
      </c>
      <c r="W101">
        <v>321</v>
      </c>
      <c r="X101">
        <v>64.2</v>
      </c>
    </row>
    <row r="102" spans="1:24" x14ac:dyDescent="0.25">
      <c r="A102">
        <v>21197832</v>
      </c>
      <c r="B102" t="s">
        <v>13</v>
      </c>
      <c r="C102" t="s">
        <v>120</v>
      </c>
      <c r="E102">
        <v>184</v>
      </c>
      <c r="F102">
        <v>52</v>
      </c>
      <c r="G102" t="s">
        <v>147</v>
      </c>
      <c r="H102">
        <v>2</v>
      </c>
      <c r="I102">
        <v>77</v>
      </c>
      <c r="J102" t="s">
        <v>39</v>
      </c>
      <c r="K102">
        <v>41</v>
      </c>
      <c r="L102">
        <v>59</v>
      </c>
      <c r="M102" t="s">
        <v>52</v>
      </c>
      <c r="N102">
        <v>86</v>
      </c>
      <c r="O102">
        <v>70</v>
      </c>
      <c r="P102" t="s">
        <v>29</v>
      </c>
      <c r="Q102">
        <v>87</v>
      </c>
      <c r="R102">
        <v>61</v>
      </c>
      <c r="S102" t="s">
        <v>59</v>
      </c>
      <c r="T102">
        <v>402</v>
      </c>
      <c r="U102">
        <v>76</v>
      </c>
      <c r="V102" t="s">
        <v>103</v>
      </c>
      <c r="W102">
        <v>319</v>
      </c>
      <c r="X102">
        <v>63.8</v>
      </c>
    </row>
    <row r="103" spans="1:24" x14ac:dyDescent="0.25">
      <c r="A103">
        <v>21197796</v>
      </c>
      <c r="B103" t="s">
        <v>13</v>
      </c>
      <c r="C103" t="s">
        <v>148</v>
      </c>
      <c r="E103">
        <v>184</v>
      </c>
      <c r="F103">
        <v>64</v>
      </c>
      <c r="G103" t="s">
        <v>59</v>
      </c>
      <c r="H103">
        <v>2</v>
      </c>
      <c r="I103">
        <v>66</v>
      </c>
      <c r="J103" t="s">
        <v>59</v>
      </c>
      <c r="K103">
        <v>41</v>
      </c>
      <c r="L103">
        <v>61</v>
      </c>
      <c r="M103" t="s">
        <v>39</v>
      </c>
      <c r="N103">
        <v>86</v>
      </c>
      <c r="O103">
        <v>63</v>
      </c>
      <c r="P103" t="s">
        <v>39</v>
      </c>
      <c r="Q103">
        <v>87</v>
      </c>
      <c r="R103">
        <v>64</v>
      </c>
      <c r="S103" t="s">
        <v>59</v>
      </c>
      <c r="T103">
        <v>402</v>
      </c>
      <c r="U103">
        <v>76</v>
      </c>
      <c r="V103" t="s">
        <v>103</v>
      </c>
      <c r="W103">
        <v>318</v>
      </c>
      <c r="X103">
        <v>63.6</v>
      </c>
    </row>
    <row r="104" spans="1:24" x14ac:dyDescent="0.25">
      <c r="A104">
        <v>21197842</v>
      </c>
      <c r="B104" t="s">
        <v>13</v>
      </c>
      <c r="C104" t="s">
        <v>149</v>
      </c>
      <c r="D104" t="s">
        <v>48</v>
      </c>
      <c r="E104">
        <v>184</v>
      </c>
      <c r="F104">
        <v>66</v>
      </c>
      <c r="G104" t="s">
        <v>59</v>
      </c>
      <c r="H104">
        <v>2</v>
      </c>
      <c r="I104">
        <v>76</v>
      </c>
      <c r="J104" t="s">
        <v>39</v>
      </c>
      <c r="K104">
        <v>41</v>
      </c>
      <c r="L104">
        <v>45</v>
      </c>
      <c r="M104" t="s">
        <v>59</v>
      </c>
      <c r="N104">
        <v>86</v>
      </c>
      <c r="O104">
        <v>63</v>
      </c>
      <c r="P104" t="s">
        <v>39</v>
      </c>
      <c r="Q104">
        <v>87</v>
      </c>
      <c r="R104">
        <v>68</v>
      </c>
      <c r="S104" t="s">
        <v>52</v>
      </c>
      <c r="T104">
        <v>402</v>
      </c>
      <c r="U104">
        <v>76</v>
      </c>
      <c r="V104" t="s">
        <v>103</v>
      </c>
      <c r="W104">
        <v>318</v>
      </c>
      <c r="X104">
        <v>63.6</v>
      </c>
    </row>
    <row r="105" spans="1:24" x14ac:dyDescent="0.25">
      <c r="A105">
        <v>21197887</v>
      </c>
      <c r="B105" t="s">
        <v>20</v>
      </c>
      <c r="C105" t="s">
        <v>150</v>
      </c>
      <c r="D105" t="s">
        <v>34</v>
      </c>
      <c r="E105">
        <v>184</v>
      </c>
      <c r="F105">
        <v>67</v>
      </c>
      <c r="G105" t="s">
        <v>59</v>
      </c>
      <c r="H105">
        <v>2</v>
      </c>
      <c r="I105">
        <v>80</v>
      </c>
      <c r="J105" t="s">
        <v>39</v>
      </c>
      <c r="K105">
        <v>241</v>
      </c>
      <c r="L105">
        <v>46</v>
      </c>
      <c r="M105" t="s">
        <v>59</v>
      </c>
      <c r="N105">
        <v>86</v>
      </c>
      <c r="O105">
        <v>63</v>
      </c>
      <c r="P105" t="s">
        <v>39</v>
      </c>
      <c r="Q105">
        <v>87</v>
      </c>
      <c r="R105">
        <v>62</v>
      </c>
      <c r="S105" t="s">
        <v>59</v>
      </c>
      <c r="T105">
        <v>402</v>
      </c>
      <c r="U105">
        <v>77</v>
      </c>
      <c r="V105" t="s">
        <v>59</v>
      </c>
      <c r="W105">
        <v>318</v>
      </c>
      <c r="X105">
        <v>63.6</v>
      </c>
    </row>
    <row r="106" spans="1:24" x14ac:dyDescent="0.25">
      <c r="A106">
        <v>21197885</v>
      </c>
      <c r="B106" t="s">
        <v>13</v>
      </c>
      <c r="C106" t="s">
        <v>151</v>
      </c>
      <c r="D106" t="s">
        <v>34</v>
      </c>
      <c r="E106">
        <v>184</v>
      </c>
      <c r="F106">
        <v>61</v>
      </c>
      <c r="G106" t="s">
        <v>103</v>
      </c>
      <c r="H106">
        <v>2</v>
      </c>
      <c r="I106">
        <v>79</v>
      </c>
      <c r="J106" t="s">
        <v>39</v>
      </c>
      <c r="K106">
        <v>241</v>
      </c>
      <c r="L106">
        <v>53</v>
      </c>
      <c r="M106" t="s">
        <v>52</v>
      </c>
      <c r="N106">
        <v>86</v>
      </c>
      <c r="O106">
        <v>63</v>
      </c>
      <c r="P106" t="s">
        <v>39</v>
      </c>
      <c r="Q106">
        <v>87</v>
      </c>
      <c r="R106">
        <v>61</v>
      </c>
      <c r="S106" t="s">
        <v>59</v>
      </c>
      <c r="T106">
        <v>402</v>
      </c>
      <c r="U106">
        <v>77</v>
      </c>
      <c r="V106" t="s">
        <v>59</v>
      </c>
      <c r="W106">
        <v>317</v>
      </c>
      <c r="X106">
        <v>63.4</v>
      </c>
    </row>
    <row r="107" spans="1:24" x14ac:dyDescent="0.25">
      <c r="A107">
        <v>21197888</v>
      </c>
      <c r="B107" t="s">
        <v>20</v>
      </c>
      <c r="C107" t="s">
        <v>152</v>
      </c>
      <c r="E107">
        <v>184</v>
      </c>
      <c r="F107">
        <v>61</v>
      </c>
      <c r="G107" t="s">
        <v>103</v>
      </c>
      <c r="H107">
        <v>2</v>
      </c>
      <c r="I107">
        <v>90</v>
      </c>
      <c r="J107" t="s">
        <v>19</v>
      </c>
      <c r="K107">
        <v>241</v>
      </c>
      <c r="L107">
        <v>37</v>
      </c>
      <c r="M107" t="s">
        <v>147</v>
      </c>
      <c r="N107">
        <v>86</v>
      </c>
      <c r="O107">
        <v>63</v>
      </c>
      <c r="P107" t="s">
        <v>39</v>
      </c>
      <c r="Q107">
        <v>87</v>
      </c>
      <c r="R107">
        <v>65</v>
      </c>
      <c r="S107" t="s">
        <v>59</v>
      </c>
      <c r="T107">
        <v>402</v>
      </c>
      <c r="U107">
        <v>78</v>
      </c>
      <c r="V107" t="s">
        <v>59</v>
      </c>
      <c r="W107">
        <v>316</v>
      </c>
      <c r="X107">
        <v>63.2</v>
      </c>
    </row>
    <row r="108" spans="1:24" x14ac:dyDescent="0.25">
      <c r="A108">
        <v>21197903</v>
      </c>
      <c r="B108" t="s">
        <v>20</v>
      </c>
      <c r="C108" t="s">
        <v>153</v>
      </c>
      <c r="E108">
        <v>184</v>
      </c>
      <c r="F108">
        <v>59</v>
      </c>
      <c r="G108" t="s">
        <v>103</v>
      </c>
      <c r="H108">
        <v>2</v>
      </c>
      <c r="I108">
        <v>80</v>
      </c>
      <c r="J108" t="s">
        <v>39</v>
      </c>
      <c r="K108">
        <v>241</v>
      </c>
      <c r="L108">
        <v>35</v>
      </c>
      <c r="M108" t="s">
        <v>147</v>
      </c>
      <c r="N108">
        <v>86</v>
      </c>
      <c r="O108">
        <v>69</v>
      </c>
      <c r="P108" t="s">
        <v>39</v>
      </c>
      <c r="Q108">
        <v>87</v>
      </c>
      <c r="R108">
        <v>70</v>
      </c>
      <c r="S108" t="s">
        <v>52</v>
      </c>
      <c r="T108">
        <v>402</v>
      </c>
      <c r="U108">
        <v>78</v>
      </c>
      <c r="V108" t="s">
        <v>59</v>
      </c>
      <c r="W108">
        <v>313</v>
      </c>
      <c r="X108">
        <v>62.6</v>
      </c>
    </row>
    <row r="109" spans="1:24" x14ac:dyDescent="0.25">
      <c r="A109">
        <v>21197909</v>
      </c>
      <c r="B109" t="s">
        <v>20</v>
      </c>
      <c r="C109" t="s">
        <v>35</v>
      </c>
      <c r="D109" t="s">
        <v>57</v>
      </c>
      <c r="E109">
        <v>184</v>
      </c>
      <c r="F109">
        <v>68</v>
      </c>
      <c r="G109" t="s">
        <v>59</v>
      </c>
      <c r="H109">
        <v>2</v>
      </c>
      <c r="I109">
        <v>73</v>
      </c>
      <c r="J109" t="s">
        <v>52</v>
      </c>
      <c r="K109">
        <v>241</v>
      </c>
      <c r="L109">
        <v>43</v>
      </c>
      <c r="M109" t="s">
        <v>103</v>
      </c>
      <c r="N109">
        <v>86</v>
      </c>
      <c r="O109">
        <v>61</v>
      </c>
      <c r="P109" t="s">
        <v>39</v>
      </c>
      <c r="Q109">
        <v>87</v>
      </c>
      <c r="R109">
        <v>68</v>
      </c>
      <c r="S109" t="s">
        <v>52</v>
      </c>
      <c r="T109">
        <v>402</v>
      </c>
      <c r="U109">
        <v>78</v>
      </c>
      <c r="V109" t="s">
        <v>59</v>
      </c>
      <c r="W109">
        <v>313</v>
      </c>
      <c r="X109">
        <v>62.6</v>
      </c>
    </row>
    <row r="110" spans="1:24" x14ac:dyDescent="0.25">
      <c r="A110">
        <v>21197878</v>
      </c>
      <c r="B110" t="s">
        <v>20</v>
      </c>
      <c r="C110" t="s">
        <v>43</v>
      </c>
      <c r="E110">
        <v>184</v>
      </c>
      <c r="F110">
        <v>59</v>
      </c>
      <c r="G110" t="s">
        <v>103</v>
      </c>
      <c r="H110">
        <v>2</v>
      </c>
      <c r="I110">
        <v>78</v>
      </c>
      <c r="J110" t="s">
        <v>39</v>
      </c>
      <c r="K110">
        <v>41</v>
      </c>
      <c r="L110">
        <v>50</v>
      </c>
      <c r="M110" t="s">
        <v>59</v>
      </c>
      <c r="N110">
        <v>86</v>
      </c>
      <c r="O110">
        <v>54</v>
      </c>
      <c r="P110" t="s">
        <v>52</v>
      </c>
      <c r="Q110">
        <v>87</v>
      </c>
      <c r="R110">
        <v>70</v>
      </c>
      <c r="S110" t="s">
        <v>52</v>
      </c>
      <c r="T110">
        <v>402</v>
      </c>
      <c r="U110">
        <v>76</v>
      </c>
      <c r="V110" t="s">
        <v>103</v>
      </c>
      <c r="W110">
        <v>311</v>
      </c>
      <c r="X110">
        <v>62.2</v>
      </c>
    </row>
    <row r="111" spans="1:24" x14ac:dyDescent="0.25">
      <c r="A111">
        <v>21197850</v>
      </c>
      <c r="B111" t="s">
        <v>13</v>
      </c>
      <c r="C111" t="s">
        <v>69</v>
      </c>
      <c r="D111" t="s">
        <v>70</v>
      </c>
      <c r="E111">
        <v>184</v>
      </c>
      <c r="F111">
        <v>60</v>
      </c>
      <c r="G111" t="s">
        <v>103</v>
      </c>
      <c r="H111">
        <v>2</v>
      </c>
      <c r="I111">
        <v>73</v>
      </c>
      <c r="J111" t="s">
        <v>52</v>
      </c>
      <c r="K111">
        <v>41</v>
      </c>
      <c r="L111">
        <v>51</v>
      </c>
      <c r="M111" t="s">
        <v>59</v>
      </c>
      <c r="N111">
        <v>86</v>
      </c>
      <c r="O111">
        <v>60</v>
      </c>
      <c r="P111" t="s">
        <v>52</v>
      </c>
      <c r="Q111">
        <v>87</v>
      </c>
      <c r="R111">
        <v>66</v>
      </c>
      <c r="S111" t="s">
        <v>59</v>
      </c>
      <c r="T111">
        <v>402</v>
      </c>
      <c r="U111">
        <v>71</v>
      </c>
      <c r="V111" t="s">
        <v>103</v>
      </c>
      <c r="W111">
        <v>310</v>
      </c>
      <c r="X111">
        <v>62</v>
      </c>
    </row>
    <row r="112" spans="1:24" x14ac:dyDescent="0.25">
      <c r="A112">
        <v>21197895</v>
      </c>
      <c r="B112" t="s">
        <v>20</v>
      </c>
      <c r="C112" t="s">
        <v>154</v>
      </c>
      <c r="E112">
        <v>184</v>
      </c>
      <c r="F112">
        <v>62</v>
      </c>
      <c r="G112" t="s">
        <v>59</v>
      </c>
      <c r="H112">
        <v>2</v>
      </c>
      <c r="I112">
        <v>76</v>
      </c>
      <c r="J112" t="s">
        <v>39</v>
      </c>
      <c r="K112">
        <v>241</v>
      </c>
      <c r="L112">
        <v>48</v>
      </c>
      <c r="M112" t="s">
        <v>59</v>
      </c>
      <c r="N112">
        <v>86</v>
      </c>
      <c r="O112">
        <v>57</v>
      </c>
      <c r="P112" t="s">
        <v>52</v>
      </c>
      <c r="Q112">
        <v>87</v>
      </c>
      <c r="R112">
        <v>66</v>
      </c>
      <c r="S112" t="s">
        <v>59</v>
      </c>
      <c r="T112">
        <v>402</v>
      </c>
      <c r="U112">
        <v>75</v>
      </c>
      <c r="V112" t="s">
        <v>103</v>
      </c>
      <c r="W112">
        <v>309</v>
      </c>
      <c r="X112">
        <v>61.8</v>
      </c>
    </row>
    <row r="113" spans="1:26" x14ac:dyDescent="0.25">
      <c r="A113">
        <v>21197886</v>
      </c>
      <c r="B113" t="s">
        <v>20</v>
      </c>
      <c r="C113" t="s">
        <v>155</v>
      </c>
      <c r="E113">
        <v>184</v>
      </c>
      <c r="F113">
        <v>60</v>
      </c>
      <c r="G113" t="s">
        <v>103</v>
      </c>
      <c r="H113">
        <v>2</v>
      </c>
      <c r="I113">
        <v>76</v>
      </c>
      <c r="J113" t="s">
        <v>39</v>
      </c>
      <c r="K113">
        <v>241</v>
      </c>
      <c r="L113">
        <v>51</v>
      </c>
      <c r="M113" t="s">
        <v>59</v>
      </c>
      <c r="N113">
        <v>86</v>
      </c>
      <c r="O113">
        <v>55</v>
      </c>
      <c r="P113" t="s">
        <v>52</v>
      </c>
      <c r="Q113">
        <v>87</v>
      </c>
      <c r="R113">
        <v>62</v>
      </c>
      <c r="S113" t="s">
        <v>59</v>
      </c>
      <c r="T113">
        <v>402</v>
      </c>
      <c r="U113">
        <v>74</v>
      </c>
      <c r="V113" t="s">
        <v>103</v>
      </c>
      <c r="W113">
        <v>304</v>
      </c>
      <c r="X113">
        <v>60.8</v>
      </c>
    </row>
    <row r="114" spans="1:26" x14ac:dyDescent="0.25">
      <c r="A114">
        <v>21197881</v>
      </c>
      <c r="B114" t="s">
        <v>13</v>
      </c>
      <c r="C114" t="s">
        <v>113</v>
      </c>
      <c r="E114">
        <v>184</v>
      </c>
      <c r="F114">
        <v>63</v>
      </c>
      <c r="G114" t="s">
        <v>59</v>
      </c>
      <c r="H114">
        <v>2</v>
      </c>
      <c r="I114">
        <v>72</v>
      </c>
      <c r="J114" t="s">
        <v>52</v>
      </c>
      <c r="K114">
        <v>41</v>
      </c>
      <c r="L114">
        <v>51</v>
      </c>
      <c r="M114" t="s">
        <v>59</v>
      </c>
      <c r="N114">
        <v>86</v>
      </c>
      <c r="O114">
        <v>59</v>
      </c>
      <c r="P114" t="s">
        <v>52</v>
      </c>
      <c r="Q114">
        <v>87</v>
      </c>
      <c r="R114">
        <v>58</v>
      </c>
      <c r="S114" t="s">
        <v>103</v>
      </c>
      <c r="T114">
        <v>402</v>
      </c>
      <c r="U114">
        <v>72</v>
      </c>
      <c r="V114" t="s">
        <v>103</v>
      </c>
      <c r="W114">
        <v>303</v>
      </c>
      <c r="X114">
        <v>60.6</v>
      </c>
    </row>
    <row r="115" spans="1:26" x14ac:dyDescent="0.25">
      <c r="A115">
        <v>21197896</v>
      </c>
      <c r="B115" t="s">
        <v>13</v>
      </c>
      <c r="C115" t="s">
        <v>156</v>
      </c>
      <c r="D115" t="s">
        <v>70</v>
      </c>
      <c r="E115">
        <v>184</v>
      </c>
      <c r="F115">
        <v>49</v>
      </c>
      <c r="G115" t="s">
        <v>147</v>
      </c>
      <c r="H115">
        <v>2</v>
      </c>
      <c r="I115">
        <v>79</v>
      </c>
      <c r="J115" t="s">
        <v>39</v>
      </c>
      <c r="K115">
        <v>241</v>
      </c>
      <c r="L115">
        <v>54</v>
      </c>
      <c r="M115" t="s">
        <v>52</v>
      </c>
      <c r="N115">
        <v>86</v>
      </c>
      <c r="O115">
        <v>59</v>
      </c>
      <c r="P115" t="s">
        <v>52</v>
      </c>
      <c r="Q115">
        <v>87</v>
      </c>
      <c r="R115">
        <v>57</v>
      </c>
      <c r="S115" t="s">
        <v>103</v>
      </c>
      <c r="T115">
        <v>402</v>
      </c>
      <c r="U115">
        <v>73</v>
      </c>
      <c r="V115" t="s">
        <v>103</v>
      </c>
      <c r="W115">
        <v>298</v>
      </c>
      <c r="X115">
        <v>59.6</v>
      </c>
    </row>
    <row r="116" spans="1:26" x14ac:dyDescent="0.25">
      <c r="A116">
        <v>21197890</v>
      </c>
      <c r="B116" t="s">
        <v>13</v>
      </c>
      <c r="C116" t="s">
        <v>157</v>
      </c>
      <c r="D116" t="s">
        <v>28</v>
      </c>
      <c r="E116">
        <v>184</v>
      </c>
      <c r="F116">
        <v>62</v>
      </c>
      <c r="G116" t="s">
        <v>59</v>
      </c>
      <c r="H116">
        <v>2</v>
      </c>
      <c r="I116">
        <v>70</v>
      </c>
      <c r="J116" t="s">
        <v>52</v>
      </c>
      <c r="K116">
        <v>241</v>
      </c>
      <c r="L116">
        <v>39</v>
      </c>
      <c r="M116" t="s">
        <v>103</v>
      </c>
      <c r="N116">
        <v>86</v>
      </c>
      <c r="O116">
        <v>63</v>
      </c>
      <c r="P116" t="s">
        <v>39</v>
      </c>
      <c r="Q116">
        <v>87</v>
      </c>
      <c r="R116">
        <v>62</v>
      </c>
      <c r="S116" t="s">
        <v>59</v>
      </c>
      <c r="T116">
        <v>402</v>
      </c>
      <c r="U116">
        <v>74</v>
      </c>
      <c r="V116" t="s">
        <v>103</v>
      </c>
      <c r="W116">
        <v>296</v>
      </c>
      <c r="X116">
        <v>59.2</v>
      </c>
    </row>
    <row r="117" spans="1:26" x14ac:dyDescent="0.25">
      <c r="A117">
        <v>21197902</v>
      </c>
      <c r="B117" t="s">
        <v>20</v>
      </c>
      <c r="C117" t="s">
        <v>77</v>
      </c>
      <c r="E117">
        <v>184</v>
      </c>
      <c r="F117">
        <v>57</v>
      </c>
      <c r="G117" t="s">
        <v>103</v>
      </c>
      <c r="H117">
        <v>2</v>
      </c>
      <c r="I117">
        <v>72</v>
      </c>
      <c r="J117" t="s">
        <v>52</v>
      </c>
      <c r="K117">
        <v>241</v>
      </c>
      <c r="L117">
        <v>42</v>
      </c>
      <c r="M117" t="s">
        <v>103</v>
      </c>
      <c r="N117">
        <v>86</v>
      </c>
      <c r="O117">
        <v>59</v>
      </c>
      <c r="P117" t="s">
        <v>52</v>
      </c>
      <c r="Q117">
        <v>87</v>
      </c>
      <c r="R117">
        <v>65</v>
      </c>
      <c r="S117" t="s">
        <v>59</v>
      </c>
      <c r="T117">
        <v>402</v>
      </c>
      <c r="U117">
        <v>74</v>
      </c>
      <c r="V117" t="s">
        <v>103</v>
      </c>
      <c r="W117">
        <v>295</v>
      </c>
      <c r="X117">
        <v>59</v>
      </c>
    </row>
    <row r="118" spans="1:26" x14ac:dyDescent="0.25">
      <c r="A118">
        <v>21197892</v>
      </c>
      <c r="B118" t="s">
        <v>13</v>
      </c>
      <c r="C118" t="s">
        <v>158</v>
      </c>
      <c r="E118">
        <v>184</v>
      </c>
      <c r="F118">
        <v>61</v>
      </c>
      <c r="G118" t="s">
        <v>103</v>
      </c>
      <c r="H118">
        <v>2</v>
      </c>
      <c r="I118">
        <v>69</v>
      </c>
      <c r="J118" t="s">
        <v>59</v>
      </c>
      <c r="K118">
        <v>241</v>
      </c>
      <c r="L118">
        <v>46</v>
      </c>
      <c r="M118" t="s">
        <v>59</v>
      </c>
      <c r="N118">
        <v>86</v>
      </c>
      <c r="O118">
        <v>57</v>
      </c>
      <c r="P118" t="s">
        <v>52</v>
      </c>
      <c r="Q118">
        <v>87</v>
      </c>
      <c r="R118">
        <v>61</v>
      </c>
      <c r="S118" t="s">
        <v>59</v>
      </c>
      <c r="T118">
        <v>402</v>
      </c>
      <c r="U118">
        <v>73</v>
      </c>
      <c r="V118" t="s">
        <v>103</v>
      </c>
      <c r="W118">
        <v>294</v>
      </c>
      <c r="X118">
        <v>58.8</v>
      </c>
    </row>
    <row r="119" spans="1:26" x14ac:dyDescent="0.25">
      <c r="A119">
        <v>21197882</v>
      </c>
      <c r="B119" t="s">
        <v>13</v>
      </c>
      <c r="C119" t="s">
        <v>159</v>
      </c>
      <c r="D119" t="s">
        <v>160</v>
      </c>
      <c r="E119">
        <v>184</v>
      </c>
      <c r="F119">
        <v>57</v>
      </c>
      <c r="G119" t="s">
        <v>103</v>
      </c>
      <c r="H119">
        <v>2</v>
      </c>
      <c r="I119">
        <v>71</v>
      </c>
      <c r="J119" t="s">
        <v>52</v>
      </c>
      <c r="K119">
        <v>41</v>
      </c>
      <c r="L119">
        <v>54</v>
      </c>
      <c r="M119" t="s">
        <v>52</v>
      </c>
      <c r="N119">
        <v>86</v>
      </c>
      <c r="O119">
        <v>51</v>
      </c>
      <c r="P119" t="s">
        <v>59</v>
      </c>
      <c r="Q119">
        <v>87</v>
      </c>
      <c r="R119">
        <v>57</v>
      </c>
      <c r="S119" t="s">
        <v>103</v>
      </c>
      <c r="T119">
        <v>402</v>
      </c>
      <c r="U119">
        <v>72</v>
      </c>
      <c r="V119" t="s">
        <v>103</v>
      </c>
      <c r="W119">
        <v>290</v>
      </c>
      <c r="X119">
        <v>58</v>
      </c>
      <c r="Z119">
        <f>COUNTIF(E2:V123,100)</f>
        <v>18</v>
      </c>
    </row>
    <row r="120" spans="1:26" x14ac:dyDescent="0.25">
      <c r="A120">
        <v>21197905</v>
      </c>
      <c r="B120" t="s">
        <v>13</v>
      </c>
      <c r="C120" t="s">
        <v>161</v>
      </c>
      <c r="E120">
        <v>184</v>
      </c>
      <c r="F120">
        <v>59</v>
      </c>
      <c r="G120" t="s">
        <v>103</v>
      </c>
      <c r="H120">
        <v>2</v>
      </c>
      <c r="I120">
        <v>67</v>
      </c>
      <c r="J120" t="s">
        <v>59</v>
      </c>
      <c r="K120">
        <v>241</v>
      </c>
      <c r="L120">
        <v>39</v>
      </c>
      <c r="M120" t="s">
        <v>103</v>
      </c>
      <c r="N120">
        <v>86</v>
      </c>
      <c r="O120">
        <v>57</v>
      </c>
      <c r="P120" t="s">
        <v>52</v>
      </c>
      <c r="Q120">
        <v>87</v>
      </c>
      <c r="R120">
        <v>67</v>
      </c>
      <c r="S120" t="s">
        <v>52</v>
      </c>
      <c r="T120">
        <v>402</v>
      </c>
      <c r="U120">
        <v>74</v>
      </c>
      <c r="V120" t="s">
        <v>103</v>
      </c>
      <c r="W120">
        <v>289</v>
      </c>
      <c r="X120">
        <v>57.8</v>
      </c>
    </row>
    <row r="121" spans="1:26" x14ac:dyDescent="0.25">
      <c r="A121">
        <v>21197901</v>
      </c>
      <c r="B121" t="s">
        <v>20</v>
      </c>
      <c r="C121" t="s">
        <v>162</v>
      </c>
      <c r="D121" t="s">
        <v>163</v>
      </c>
      <c r="E121">
        <v>184</v>
      </c>
      <c r="F121">
        <v>54</v>
      </c>
      <c r="G121" t="s">
        <v>103</v>
      </c>
      <c r="H121">
        <v>2</v>
      </c>
      <c r="I121">
        <v>67</v>
      </c>
      <c r="J121" t="s">
        <v>59</v>
      </c>
      <c r="K121">
        <v>241</v>
      </c>
      <c r="L121">
        <v>35</v>
      </c>
      <c r="M121" t="s">
        <v>147</v>
      </c>
      <c r="N121">
        <v>86</v>
      </c>
      <c r="O121">
        <v>59</v>
      </c>
      <c r="P121" t="s">
        <v>52</v>
      </c>
      <c r="Q121">
        <v>87</v>
      </c>
      <c r="R121">
        <v>62</v>
      </c>
      <c r="S121" t="s">
        <v>59</v>
      </c>
      <c r="T121">
        <v>402</v>
      </c>
      <c r="U121">
        <v>70</v>
      </c>
      <c r="V121" t="s">
        <v>147</v>
      </c>
      <c r="W121">
        <v>277</v>
      </c>
      <c r="X121">
        <v>55.4</v>
      </c>
    </row>
    <row r="122" spans="1:26" x14ac:dyDescent="0.25">
      <c r="A122">
        <v>21197791</v>
      </c>
      <c r="B122" t="s">
        <v>20</v>
      </c>
      <c r="C122" t="s">
        <v>152</v>
      </c>
      <c r="E122">
        <v>184</v>
      </c>
      <c r="F122">
        <v>52</v>
      </c>
      <c r="G122" t="s">
        <v>147</v>
      </c>
      <c r="H122">
        <v>2</v>
      </c>
      <c r="I122">
        <v>78</v>
      </c>
      <c r="J122" t="s">
        <v>39</v>
      </c>
      <c r="K122">
        <v>41</v>
      </c>
      <c r="L122">
        <v>38</v>
      </c>
      <c r="M122" t="s">
        <v>147</v>
      </c>
      <c r="N122">
        <v>86</v>
      </c>
      <c r="O122">
        <v>52</v>
      </c>
      <c r="P122" t="s">
        <v>59</v>
      </c>
      <c r="Q122">
        <v>87</v>
      </c>
      <c r="R122">
        <v>56</v>
      </c>
      <c r="S122" t="s">
        <v>103</v>
      </c>
      <c r="T122">
        <v>402</v>
      </c>
      <c r="U122">
        <v>72</v>
      </c>
      <c r="V122" t="s">
        <v>103</v>
      </c>
      <c r="W122">
        <v>276</v>
      </c>
      <c r="X122">
        <v>55.2</v>
      </c>
    </row>
    <row r="123" spans="1:26" x14ac:dyDescent="0.25">
      <c r="A123">
        <v>21197855</v>
      </c>
      <c r="B123" t="s">
        <v>13</v>
      </c>
      <c r="C123" t="s">
        <v>164</v>
      </c>
      <c r="D123" t="s">
        <v>70</v>
      </c>
      <c r="E123">
        <v>184</v>
      </c>
      <c r="F123">
        <v>55</v>
      </c>
      <c r="G123" t="s">
        <v>103</v>
      </c>
      <c r="H123">
        <v>2</v>
      </c>
      <c r="I123">
        <v>64</v>
      </c>
      <c r="J123" t="s">
        <v>59</v>
      </c>
      <c r="K123">
        <v>41</v>
      </c>
      <c r="L123">
        <v>43</v>
      </c>
      <c r="M123" t="s">
        <v>103</v>
      </c>
      <c r="N123">
        <v>86</v>
      </c>
      <c r="O123">
        <v>51</v>
      </c>
      <c r="P123" t="s">
        <v>59</v>
      </c>
      <c r="Q123">
        <v>87</v>
      </c>
      <c r="R123">
        <v>63</v>
      </c>
      <c r="S123" t="s">
        <v>59</v>
      </c>
      <c r="T123">
        <v>402</v>
      </c>
      <c r="U123">
        <v>69</v>
      </c>
      <c r="V123" t="s">
        <v>147</v>
      </c>
      <c r="W123">
        <v>276</v>
      </c>
      <c r="X123">
        <v>55.2</v>
      </c>
    </row>
  </sheetData>
  <autoFilter ref="A1:X12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Combined</vt:lpstr>
      <vt:lpstr>X A</vt:lpstr>
      <vt:lpstr>X B</vt:lpstr>
      <vt:lpstr>X C</vt:lpstr>
      <vt:lpstr>P I (Main)</vt:lpstr>
      <vt:lpstr>P I</vt:lpstr>
      <vt:lpstr>CLASS X RESULT 2020-2021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KVOFM-35</dc:creator>
  <cp:lastModifiedBy>DELL</cp:lastModifiedBy>
  <dcterms:created xsi:type="dcterms:W3CDTF">2021-08-03T08:59:19Z</dcterms:created>
  <dcterms:modified xsi:type="dcterms:W3CDTF">2021-08-13T05:32:05Z</dcterms:modified>
</cp:coreProperties>
</file>