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CLASS - XII " sheetId="4" r:id="rId1"/>
  </sheets>
  <calcPr calcId="144525"/>
</workbook>
</file>

<file path=xl/calcChain.xml><?xml version="1.0" encoding="utf-8"?>
<calcChain xmlns="http://schemas.openxmlformats.org/spreadsheetml/2006/main">
  <c r="R92" i="4"/>
  <c r="R90"/>
  <c r="R88"/>
  <c r="R86"/>
  <c r="R84"/>
  <c r="F102" l="1"/>
  <c r="E84"/>
  <c r="G84"/>
  <c r="H84"/>
  <c r="I84"/>
  <c r="J84"/>
  <c r="K84"/>
  <c r="L84"/>
  <c r="M84"/>
  <c r="N84"/>
  <c r="O84"/>
  <c r="E85"/>
  <c r="G85"/>
  <c r="H85"/>
  <c r="I85"/>
  <c r="J85"/>
  <c r="K85"/>
  <c r="L85"/>
  <c r="M85"/>
  <c r="N85"/>
  <c r="O85"/>
  <c r="E86"/>
  <c r="G86"/>
  <c r="H86"/>
  <c r="I86"/>
  <c r="J86"/>
  <c r="K86"/>
  <c r="L86"/>
  <c r="M86"/>
  <c r="N86"/>
  <c r="O86"/>
  <c r="E87"/>
  <c r="G87"/>
  <c r="H87"/>
  <c r="I87"/>
  <c r="J87"/>
  <c r="K87"/>
  <c r="L87"/>
  <c r="M87"/>
  <c r="N87"/>
  <c r="O87"/>
  <c r="E88"/>
  <c r="G88"/>
  <c r="H88"/>
  <c r="I88"/>
  <c r="J88"/>
  <c r="K88"/>
  <c r="L88"/>
  <c r="M88"/>
  <c r="N88"/>
  <c r="O88"/>
  <c r="E89"/>
  <c r="G89"/>
  <c r="H89"/>
  <c r="I89"/>
  <c r="J89"/>
  <c r="K89"/>
  <c r="L89"/>
  <c r="M89"/>
  <c r="N89"/>
  <c r="O89"/>
  <c r="E90"/>
  <c r="G90"/>
  <c r="H90"/>
  <c r="I90"/>
  <c r="J90"/>
  <c r="K90"/>
  <c r="L90"/>
  <c r="M90"/>
  <c r="N90"/>
  <c r="O90"/>
  <c r="E91"/>
  <c r="G91"/>
  <c r="H91"/>
  <c r="I91"/>
  <c r="J91"/>
  <c r="K91"/>
  <c r="L91"/>
  <c r="M91"/>
  <c r="N91"/>
  <c r="O91"/>
  <c r="E92"/>
  <c r="G92"/>
  <c r="H92"/>
  <c r="I92"/>
  <c r="J92"/>
  <c r="K92"/>
  <c r="L92"/>
  <c r="M92"/>
  <c r="N92"/>
  <c r="O92"/>
  <c r="E93"/>
  <c r="G93"/>
  <c r="H93"/>
  <c r="I93"/>
  <c r="J93"/>
  <c r="K93"/>
  <c r="L93"/>
  <c r="M93"/>
  <c r="N93"/>
  <c r="O93"/>
  <c r="E94"/>
  <c r="G94"/>
  <c r="H94"/>
  <c r="I94"/>
  <c r="J94"/>
  <c r="K94"/>
  <c r="L94"/>
  <c r="M94"/>
  <c r="N94"/>
  <c r="O94"/>
  <c r="E95"/>
  <c r="G95"/>
  <c r="H95"/>
  <c r="I95"/>
  <c r="J95"/>
  <c r="K95"/>
  <c r="L95"/>
  <c r="M95"/>
  <c r="N95"/>
  <c r="O95"/>
  <c r="E96"/>
  <c r="G96"/>
  <c r="H96"/>
  <c r="I96"/>
  <c r="J96"/>
  <c r="K96"/>
  <c r="L96"/>
  <c r="M96"/>
  <c r="N96"/>
  <c r="O96"/>
  <c r="E97"/>
  <c r="G97"/>
  <c r="H97"/>
  <c r="I97"/>
  <c r="J97"/>
  <c r="K97"/>
  <c r="L97"/>
  <c r="M97"/>
  <c r="N97"/>
  <c r="O97"/>
  <c r="E98"/>
  <c r="G98"/>
  <c r="H98"/>
  <c r="I98"/>
  <c r="J98"/>
  <c r="K98"/>
  <c r="L98"/>
  <c r="M98"/>
  <c r="N98"/>
  <c r="O98"/>
  <c r="E99"/>
  <c r="G99"/>
  <c r="H99"/>
  <c r="I99"/>
  <c r="J99"/>
  <c r="K99"/>
  <c r="L99"/>
  <c r="M99"/>
  <c r="N99"/>
  <c r="O99"/>
  <c r="E100"/>
  <c r="G100"/>
  <c r="H100"/>
  <c r="I100"/>
  <c r="J100"/>
  <c r="K100"/>
  <c r="L100"/>
  <c r="M100"/>
  <c r="N100"/>
  <c r="O100"/>
  <c r="E101"/>
  <c r="G101"/>
  <c r="H101"/>
  <c r="I101"/>
  <c r="J101"/>
  <c r="K101"/>
  <c r="L101"/>
  <c r="M101"/>
  <c r="N101"/>
  <c r="O101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O74"/>
  <c r="N74"/>
  <c r="M74"/>
  <c r="L74"/>
  <c r="K74"/>
  <c r="J74"/>
  <c r="I74"/>
  <c r="H74"/>
  <c r="G74"/>
  <c r="F74"/>
  <c r="P73"/>
  <c r="Q73" s="1"/>
  <c r="F73"/>
  <c r="P72"/>
  <c r="Q72" s="1"/>
  <c r="F72"/>
  <c r="P71"/>
  <c r="Q71" s="1"/>
  <c r="F71"/>
  <c r="P70"/>
  <c r="Q70" s="1"/>
  <c r="F70"/>
  <c r="P69"/>
  <c r="Q69" s="1"/>
  <c r="F69"/>
  <c r="P68"/>
  <c r="Q68" s="1"/>
  <c r="F68"/>
  <c r="P67"/>
  <c r="Q67" s="1"/>
  <c r="F67"/>
  <c r="O55"/>
  <c r="N55"/>
  <c r="M55"/>
  <c r="L55"/>
  <c r="K55"/>
  <c r="J55"/>
  <c r="I55"/>
  <c r="H55"/>
  <c r="G55"/>
  <c r="F55"/>
  <c r="P54"/>
  <c r="Q54" s="1"/>
  <c r="F54"/>
  <c r="P53"/>
  <c r="Q53" s="1"/>
  <c r="F53"/>
  <c r="P52"/>
  <c r="Q52" s="1"/>
  <c r="F52"/>
  <c r="P51"/>
  <c r="Q51" s="1"/>
  <c r="F51"/>
  <c r="P50"/>
  <c r="Q50" s="1"/>
  <c r="F50"/>
  <c r="P49"/>
  <c r="Q49" s="1"/>
  <c r="F49"/>
  <c r="P48"/>
  <c r="Q48" s="1"/>
  <c r="F48"/>
  <c r="O36"/>
  <c r="N36"/>
  <c r="M36"/>
  <c r="L36"/>
  <c r="K36"/>
  <c r="J36"/>
  <c r="I36"/>
  <c r="H36"/>
  <c r="G36"/>
  <c r="P35"/>
  <c r="Q35" s="1"/>
  <c r="F35"/>
  <c r="P34"/>
  <c r="Q34" s="1"/>
  <c r="F34"/>
  <c r="P33"/>
  <c r="Q33" s="1"/>
  <c r="F33"/>
  <c r="P32"/>
  <c r="Q32" s="1"/>
  <c r="F32"/>
  <c r="P31"/>
  <c r="Q31" s="1"/>
  <c r="F31"/>
  <c r="P30"/>
  <c r="Q30" s="1"/>
  <c r="F30"/>
  <c r="P29"/>
  <c r="Q29" s="1"/>
  <c r="F29"/>
  <c r="P28"/>
  <c r="Q28" s="1"/>
  <c r="F28"/>
  <c r="O14"/>
  <c r="N14"/>
  <c r="M14"/>
  <c r="L14"/>
  <c r="K14"/>
  <c r="J14"/>
  <c r="I14"/>
  <c r="H14"/>
  <c r="G14"/>
  <c r="P13"/>
  <c r="Q13" s="1"/>
  <c r="F13"/>
  <c r="P12"/>
  <c r="Q12" s="1"/>
  <c r="F12"/>
  <c r="P11"/>
  <c r="Q11" s="1"/>
  <c r="F11"/>
  <c r="P10"/>
  <c r="Q10" s="1"/>
  <c r="F10"/>
  <c r="P9"/>
  <c r="Q9" s="1"/>
  <c r="F9"/>
  <c r="P8"/>
  <c r="Q8" s="1"/>
  <c r="F8"/>
  <c r="F101" l="1"/>
  <c r="F97"/>
  <c r="F93"/>
  <c r="F89"/>
  <c r="F85"/>
  <c r="F84"/>
  <c r="F88"/>
  <c r="F92"/>
  <c r="F96"/>
  <c r="F100"/>
  <c r="F86"/>
  <c r="F90"/>
  <c r="F99"/>
  <c r="F95"/>
  <c r="F91"/>
  <c r="F87"/>
  <c r="P100"/>
  <c r="Q100" s="1"/>
  <c r="P95"/>
  <c r="Q95" s="1"/>
  <c r="P94"/>
  <c r="Q94" s="1"/>
  <c r="P91"/>
  <c r="Q91" s="1"/>
  <c r="P90"/>
  <c r="Q90" s="1"/>
  <c r="P88"/>
  <c r="Q88" s="1"/>
  <c r="P87"/>
  <c r="Q87" s="1"/>
  <c r="P86"/>
  <c r="Q86" s="1"/>
  <c r="F98"/>
  <c r="F94"/>
  <c r="P99"/>
  <c r="Q99" s="1"/>
  <c r="P98"/>
  <c r="Q98" s="1"/>
  <c r="P96"/>
  <c r="Q96" s="1"/>
  <c r="P92"/>
  <c r="Q92" s="1"/>
  <c r="P101"/>
  <c r="Q101" s="1"/>
  <c r="P97"/>
  <c r="Q97" s="1"/>
  <c r="P93"/>
  <c r="Q93" s="1"/>
  <c r="P89"/>
  <c r="Q89" s="1"/>
  <c r="P85"/>
  <c r="Q85" s="1"/>
  <c r="P74"/>
  <c r="Q74" s="1"/>
  <c r="P55"/>
  <c r="Q55" s="1"/>
  <c r="P36"/>
  <c r="Q36" s="1"/>
  <c r="P14"/>
  <c r="Q14" s="1"/>
  <c r="I102"/>
  <c r="M102"/>
  <c r="P84"/>
  <c r="Q84" s="1"/>
  <c r="L102"/>
  <c r="H102"/>
  <c r="O102"/>
  <c r="K102"/>
  <c r="N102"/>
  <c r="J102"/>
  <c r="G102"/>
  <c r="P102" s="1"/>
  <c r="Q102" s="1"/>
</calcChain>
</file>

<file path=xl/sharedStrings.xml><?xml version="1.0" encoding="utf-8"?>
<sst xmlns="http://schemas.openxmlformats.org/spreadsheetml/2006/main" count="212" uniqueCount="85">
  <si>
    <t>Sl. No.</t>
  </si>
  <si>
    <t>Subject</t>
  </si>
  <si>
    <t>Total Appeared</t>
  </si>
  <si>
    <t>Total Qualified</t>
  </si>
  <si>
    <t>Overall Pass %</t>
  </si>
  <si>
    <t>A1</t>
  </si>
  <si>
    <t>A2</t>
  </si>
  <si>
    <t>B1</t>
  </si>
  <si>
    <t>B2</t>
  </si>
  <si>
    <t>C1</t>
  </si>
  <si>
    <t>C2</t>
  </si>
  <si>
    <t>English</t>
  </si>
  <si>
    <t>Hindi</t>
  </si>
  <si>
    <t>Mathematics</t>
  </si>
  <si>
    <t xml:space="preserve">Teacher Name </t>
  </si>
  <si>
    <t>P.I</t>
  </si>
  <si>
    <t xml:space="preserve">Delhi </t>
  </si>
  <si>
    <t xml:space="preserve">NAME OF REGION: </t>
  </si>
  <si>
    <t>KENDRIYA VIDYALAYA, ORDNANCE FACTORY, MURADNAGAR, GHAZIABAD</t>
  </si>
  <si>
    <t>D1</t>
  </si>
  <si>
    <t>D2</t>
  </si>
  <si>
    <t>E</t>
  </si>
  <si>
    <t xml:space="preserve">N X W. </t>
  </si>
  <si>
    <t xml:space="preserve">Mrs. Tasneem Jahan </t>
  </si>
  <si>
    <t xml:space="preserve">Mrs.Pushpa </t>
  </si>
  <si>
    <t xml:space="preserve">CLASS XII – Subject wise Result Analysis (Teacher wise PI) </t>
  </si>
  <si>
    <t xml:space="preserve">Physics </t>
  </si>
  <si>
    <t xml:space="preserve">Chemistry </t>
  </si>
  <si>
    <t xml:space="preserve">Mrs. Richa Mehta </t>
  </si>
  <si>
    <t xml:space="preserve">Biology </t>
  </si>
  <si>
    <t xml:space="preserve">Mr. Narender Kumar </t>
  </si>
  <si>
    <t xml:space="preserve">Total </t>
  </si>
  <si>
    <t xml:space="preserve">Mr. N.K.Giri </t>
  </si>
  <si>
    <t xml:space="preserve">Computer Sc. </t>
  </si>
  <si>
    <t xml:space="preserve">Mrs. Khushboo Aggarwal </t>
  </si>
  <si>
    <t xml:space="preserve">Economics </t>
  </si>
  <si>
    <t xml:space="preserve">Mr. Ashok Kumar </t>
  </si>
  <si>
    <t>B.St</t>
  </si>
  <si>
    <t xml:space="preserve">Accountancy </t>
  </si>
  <si>
    <t xml:space="preserve">Mr. S.P. Yadav </t>
  </si>
  <si>
    <t xml:space="preserve">(CLASS- XII -A,B,C , D) </t>
  </si>
  <si>
    <t>Mr. Pramod</t>
  </si>
  <si>
    <t>Mr. I.S. Jha</t>
  </si>
  <si>
    <t xml:space="preserve">Mr. Jitendra Kumar </t>
  </si>
  <si>
    <t xml:space="preserve">Phy. Education </t>
  </si>
  <si>
    <t xml:space="preserve">Mr. Rajeev </t>
  </si>
  <si>
    <t xml:space="preserve">Mr. Pramod </t>
  </si>
  <si>
    <t xml:space="preserve">Mrs. Poonam Tyagi </t>
  </si>
  <si>
    <t xml:space="preserve">Mrs. Rekha Sharma </t>
  </si>
  <si>
    <t>Phy. Edu</t>
  </si>
  <si>
    <t>Session Ending Examination- 2016</t>
  </si>
  <si>
    <t xml:space="preserve">Mrs. Poonam </t>
  </si>
  <si>
    <t xml:space="preserve">Mr. S. K. Tewatia </t>
  </si>
  <si>
    <t xml:space="preserve">Phy. Edu. </t>
  </si>
  <si>
    <t xml:space="preserve">Maths </t>
  </si>
  <si>
    <t xml:space="preserve">Mr. I.S. Jha </t>
  </si>
  <si>
    <t>Mrs. Pushpa</t>
  </si>
  <si>
    <t>History</t>
  </si>
  <si>
    <t xml:space="preserve">Mr. V.K. Dubey </t>
  </si>
  <si>
    <t xml:space="preserve">Geography </t>
  </si>
  <si>
    <t xml:space="preserve">Mr. Babu Lal </t>
  </si>
  <si>
    <t>Mrs. Tasneem Jahan (B,C)</t>
  </si>
  <si>
    <t xml:space="preserve">Mr. Parmod (A,D) </t>
  </si>
  <si>
    <t>Mrs. Pushpa, (A,D)</t>
  </si>
  <si>
    <t>Mrs. Poonam (B,C)</t>
  </si>
  <si>
    <t xml:space="preserve">Mr. I.S Jha (A,C) </t>
  </si>
  <si>
    <t xml:space="preserve">Mr. S.P. Yadav (B) </t>
  </si>
  <si>
    <t xml:space="preserve">Mr. N.K. Giri (A) </t>
  </si>
  <si>
    <t xml:space="preserve">Mr. S.K. Tewatia (B) </t>
  </si>
  <si>
    <t xml:space="preserve">Mr. Jitender Kumar (A) </t>
  </si>
  <si>
    <t xml:space="preserve">Mrs. Richa Mehta (B) </t>
  </si>
  <si>
    <t xml:space="preserve">Mr. Narender Kumar (B) </t>
  </si>
  <si>
    <t xml:space="preserve">Mrs. Khushboo Aggrwal (B) </t>
  </si>
  <si>
    <t xml:space="preserve">Mr. Ashok (C, D) </t>
  </si>
  <si>
    <t xml:space="preserve">Mrs. Rekha (c) </t>
  </si>
  <si>
    <t xml:space="preserve">Mrs. Rekha (c, D) </t>
  </si>
  <si>
    <t xml:space="preserve">Mr. Rajeev (A,B, C, D) </t>
  </si>
  <si>
    <t xml:space="preserve">History </t>
  </si>
  <si>
    <t xml:space="preserve">Mr. V.K. Dubey (D) </t>
  </si>
  <si>
    <t xml:space="preserve">Mr. Babu Lal (D) </t>
  </si>
  <si>
    <t>CBSE XII Board Result - 2016</t>
  </si>
  <si>
    <t>(CLASS- XII -D ) Humanities</t>
  </si>
  <si>
    <t>(CLASS- XII -C ) Commerce</t>
  </si>
  <si>
    <t xml:space="preserve">(CLASS- XII -A ) Science </t>
  </si>
  <si>
    <t>(CLASS- XII -B ) 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</si>
</sst>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67" workbookViewId="0">
      <selection activeCell="A98" sqref="A98:XFD98"/>
    </sheetView>
  </sheetViews>
  <sheetFormatPr defaultRowHeight="15"/>
  <cols>
    <col min="1" max="1" width="8.42578125" style="1" customWidth="1"/>
    <col min="2" max="2" width="15.140625" style="1" customWidth="1"/>
    <col min="3" max="3" width="29.7109375" style="1" customWidth="1"/>
    <col min="4" max="4" width="12.140625" style="1" customWidth="1"/>
    <col min="5" max="5" width="12" style="1" customWidth="1"/>
    <col min="6" max="6" width="12.5703125" style="1" customWidth="1"/>
    <col min="7" max="15" width="6" style="1" customWidth="1"/>
    <col min="16" max="16" width="9.7109375" style="1" customWidth="1"/>
    <col min="17" max="17" width="11.85546875" style="1" bestFit="1" customWidth="1"/>
    <col min="18" max="16384" width="9.140625" style="1"/>
  </cols>
  <sheetData>
    <row r="1" spans="1:17" ht="26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6.25">
      <c r="A2" s="18" t="s">
        <v>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6.25">
      <c r="A3" s="18" t="s">
        <v>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5.75">
      <c r="A4" s="6" t="s">
        <v>17</v>
      </c>
      <c r="B4" s="6"/>
      <c r="C4" s="9" t="s">
        <v>16</v>
      </c>
      <c r="D4" s="6"/>
    </row>
    <row r="5" spans="1:17" ht="15.75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>
      <c r="A6" s="2"/>
    </row>
    <row r="7" spans="1:17" ht="31.5" customHeight="1">
      <c r="A7" s="3" t="s">
        <v>0</v>
      </c>
      <c r="B7" s="4" t="s">
        <v>1</v>
      </c>
      <c r="C7" s="4" t="s">
        <v>14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19</v>
      </c>
      <c r="N7" s="4" t="s">
        <v>20</v>
      </c>
      <c r="O7" s="4" t="s">
        <v>21</v>
      </c>
      <c r="P7" s="4" t="s">
        <v>22</v>
      </c>
      <c r="Q7" s="8" t="s">
        <v>15</v>
      </c>
    </row>
    <row r="8" spans="1:17" ht="15.75" customHeight="1">
      <c r="A8" s="3">
        <v>1</v>
      </c>
      <c r="B8" s="4" t="s">
        <v>11</v>
      </c>
      <c r="C8" s="4" t="s">
        <v>41</v>
      </c>
      <c r="D8" s="5">
        <v>30</v>
      </c>
      <c r="E8" s="5">
        <v>30</v>
      </c>
      <c r="F8" s="10">
        <f>ROUND(E8/D8,2)</f>
        <v>1</v>
      </c>
      <c r="G8" s="5">
        <v>3</v>
      </c>
      <c r="H8" s="5">
        <v>4</v>
      </c>
      <c r="I8" s="5">
        <v>6</v>
      </c>
      <c r="J8" s="5">
        <v>6</v>
      </c>
      <c r="K8" s="5">
        <v>7</v>
      </c>
      <c r="L8" s="5">
        <v>1</v>
      </c>
      <c r="M8" s="5">
        <v>0</v>
      </c>
      <c r="N8" s="5">
        <v>3</v>
      </c>
      <c r="O8" s="5">
        <v>0</v>
      </c>
      <c r="P8" s="5">
        <f>G8*8+H8*7+I8*6+J8*5+K8*4+L8*3+M8*2+N8*1+O8*0</f>
        <v>152</v>
      </c>
      <c r="Q8" s="11">
        <f>P8*12.5/D8</f>
        <v>63.333333333333336</v>
      </c>
    </row>
    <row r="9" spans="1:17" ht="15.75" customHeight="1">
      <c r="A9" s="3">
        <v>2</v>
      </c>
      <c r="B9" s="4" t="s">
        <v>12</v>
      </c>
      <c r="C9" s="4" t="s">
        <v>24</v>
      </c>
      <c r="D9" s="5">
        <v>30</v>
      </c>
      <c r="E9" s="5">
        <v>30</v>
      </c>
      <c r="F9" s="10">
        <f t="shared" ref="F9:F13" si="0">ROUND(E9/D9,2)</f>
        <v>1</v>
      </c>
      <c r="G9" s="5">
        <v>4</v>
      </c>
      <c r="H9" s="5">
        <v>10</v>
      </c>
      <c r="I9" s="5">
        <v>1</v>
      </c>
      <c r="J9" s="5">
        <v>4</v>
      </c>
      <c r="K9" s="5">
        <v>6</v>
      </c>
      <c r="L9" s="5">
        <v>3</v>
      </c>
      <c r="M9" s="5">
        <v>2</v>
      </c>
      <c r="N9" s="5">
        <v>0</v>
      </c>
      <c r="O9" s="5">
        <v>0</v>
      </c>
      <c r="P9" s="5">
        <f t="shared" ref="P9:P14" si="1">G9*8+H9*7+I9*6+J9*5+K9*4+L9*3+M9*2+N9*1+O9*0</f>
        <v>165</v>
      </c>
      <c r="Q9" s="11">
        <f t="shared" ref="Q9:Q13" si="2">P9*12.5/D9</f>
        <v>68.75</v>
      </c>
    </row>
    <row r="10" spans="1:17" ht="15.75" customHeight="1">
      <c r="A10" s="3">
        <v>3</v>
      </c>
      <c r="B10" s="4" t="s">
        <v>13</v>
      </c>
      <c r="C10" s="4" t="s">
        <v>42</v>
      </c>
      <c r="D10" s="5">
        <v>30</v>
      </c>
      <c r="E10" s="5">
        <v>30</v>
      </c>
      <c r="F10" s="10">
        <f t="shared" si="0"/>
        <v>1</v>
      </c>
      <c r="G10" s="5">
        <v>3</v>
      </c>
      <c r="H10" s="5">
        <v>2</v>
      </c>
      <c r="I10" s="5">
        <v>6</v>
      </c>
      <c r="J10" s="5">
        <v>1</v>
      </c>
      <c r="K10" s="5">
        <v>3</v>
      </c>
      <c r="L10" s="5">
        <v>3</v>
      </c>
      <c r="M10" s="5">
        <v>8</v>
      </c>
      <c r="N10" s="5">
        <v>4</v>
      </c>
      <c r="O10" s="5">
        <v>0</v>
      </c>
      <c r="P10" s="5">
        <f t="shared" si="1"/>
        <v>120</v>
      </c>
      <c r="Q10" s="11">
        <f t="shared" si="2"/>
        <v>50</v>
      </c>
    </row>
    <row r="11" spans="1:17" ht="15.75" customHeight="1">
      <c r="A11" s="3">
        <v>4</v>
      </c>
      <c r="B11" s="8" t="s">
        <v>26</v>
      </c>
      <c r="C11" s="4" t="s">
        <v>32</v>
      </c>
      <c r="D11" s="5">
        <v>30</v>
      </c>
      <c r="E11" s="5">
        <v>30</v>
      </c>
      <c r="F11" s="10">
        <f t="shared" si="0"/>
        <v>1</v>
      </c>
      <c r="G11" s="5">
        <v>3</v>
      </c>
      <c r="H11" s="5">
        <v>5</v>
      </c>
      <c r="I11" s="5">
        <v>7</v>
      </c>
      <c r="J11" s="5">
        <v>2</v>
      </c>
      <c r="K11" s="5">
        <v>7</v>
      </c>
      <c r="L11" s="5">
        <v>6</v>
      </c>
      <c r="M11" s="5">
        <v>0</v>
      </c>
      <c r="N11" s="5">
        <v>0</v>
      </c>
      <c r="O11" s="5">
        <v>0</v>
      </c>
      <c r="P11" s="5">
        <f t="shared" si="1"/>
        <v>157</v>
      </c>
      <c r="Q11" s="11">
        <f t="shared" si="2"/>
        <v>65.416666666666671</v>
      </c>
    </row>
    <row r="12" spans="1:17" ht="15.75" customHeight="1">
      <c r="A12" s="3">
        <v>5</v>
      </c>
      <c r="B12" s="4" t="s">
        <v>27</v>
      </c>
      <c r="C12" s="4" t="s">
        <v>43</v>
      </c>
      <c r="D12" s="5">
        <v>30</v>
      </c>
      <c r="E12" s="5">
        <v>30</v>
      </c>
      <c r="F12" s="10">
        <f t="shared" si="0"/>
        <v>1</v>
      </c>
      <c r="G12" s="5">
        <v>4</v>
      </c>
      <c r="H12" s="5">
        <v>6</v>
      </c>
      <c r="I12" s="5">
        <v>6</v>
      </c>
      <c r="J12" s="5">
        <v>2</v>
      </c>
      <c r="K12" s="5">
        <v>4</v>
      </c>
      <c r="L12" s="5">
        <v>7</v>
      </c>
      <c r="M12" s="5">
        <v>0</v>
      </c>
      <c r="N12" s="5">
        <v>1</v>
      </c>
      <c r="O12" s="5">
        <v>0</v>
      </c>
      <c r="P12" s="5">
        <f t="shared" si="1"/>
        <v>158</v>
      </c>
      <c r="Q12" s="11">
        <f t="shared" si="2"/>
        <v>65.833333333333329</v>
      </c>
    </row>
    <row r="13" spans="1:17" ht="15.75" customHeight="1">
      <c r="A13" s="3">
        <v>6</v>
      </c>
      <c r="B13" s="4" t="s">
        <v>44</v>
      </c>
      <c r="C13" s="4" t="s">
        <v>45</v>
      </c>
      <c r="D13" s="5">
        <v>30</v>
      </c>
      <c r="E13" s="5">
        <v>28</v>
      </c>
      <c r="F13" s="10">
        <f t="shared" si="0"/>
        <v>0.93</v>
      </c>
      <c r="G13" s="5">
        <v>0</v>
      </c>
      <c r="H13" s="5">
        <v>5</v>
      </c>
      <c r="I13" s="5">
        <v>4</v>
      </c>
      <c r="J13" s="5">
        <v>1</v>
      </c>
      <c r="K13" s="5">
        <v>4</v>
      </c>
      <c r="L13" s="5">
        <v>5</v>
      </c>
      <c r="M13" s="5">
        <v>5</v>
      </c>
      <c r="N13" s="5">
        <v>4</v>
      </c>
      <c r="O13" s="5">
        <v>2</v>
      </c>
      <c r="P13" s="5">
        <f t="shared" si="1"/>
        <v>109</v>
      </c>
      <c r="Q13" s="11">
        <f t="shared" si="2"/>
        <v>45.416666666666664</v>
      </c>
    </row>
    <row r="14" spans="1:17" ht="15.75" customHeight="1">
      <c r="A14" s="3"/>
      <c r="B14" s="4"/>
      <c r="C14" s="4" t="s">
        <v>31</v>
      </c>
      <c r="D14" s="5"/>
      <c r="E14" s="5"/>
      <c r="F14" s="5"/>
      <c r="G14" s="5">
        <f t="shared" ref="G14:O14" si="3">SUM(G8:G13)</f>
        <v>17</v>
      </c>
      <c r="H14" s="5">
        <f t="shared" si="3"/>
        <v>32</v>
      </c>
      <c r="I14" s="5">
        <f t="shared" si="3"/>
        <v>30</v>
      </c>
      <c r="J14" s="5">
        <f t="shared" si="3"/>
        <v>16</v>
      </c>
      <c r="K14" s="5">
        <f t="shared" si="3"/>
        <v>31</v>
      </c>
      <c r="L14" s="5">
        <f t="shared" si="3"/>
        <v>25</v>
      </c>
      <c r="M14" s="5">
        <f t="shared" si="3"/>
        <v>15</v>
      </c>
      <c r="N14" s="5">
        <f t="shared" si="3"/>
        <v>12</v>
      </c>
      <c r="O14" s="5">
        <f t="shared" si="3"/>
        <v>2</v>
      </c>
      <c r="P14" s="5">
        <f t="shared" si="1"/>
        <v>861</v>
      </c>
      <c r="Q14" s="11">
        <f>P14*100/30/48</f>
        <v>59.791666666666664</v>
      </c>
    </row>
    <row r="20" spans="1:17" ht="26.25">
      <c r="A20" s="18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26.25">
      <c r="A21" s="18" t="s">
        <v>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26.25">
      <c r="A22" s="18" t="s">
        <v>84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>
      <c r="A23" s="6" t="s">
        <v>17</v>
      </c>
      <c r="B23" s="6"/>
      <c r="C23" s="9" t="s">
        <v>16</v>
      </c>
      <c r="D23" s="6"/>
    </row>
    <row r="24" spans="1:17" ht="15.75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"/>
    </row>
    <row r="26" spans="1:17" ht="15.7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>
        <v>12</v>
      </c>
      <c r="M26" s="5">
        <v>13</v>
      </c>
      <c r="N26" s="5">
        <v>14</v>
      </c>
      <c r="O26" s="5">
        <v>15</v>
      </c>
      <c r="P26" s="5">
        <v>16</v>
      </c>
      <c r="Q26" s="5">
        <v>17</v>
      </c>
    </row>
    <row r="27" spans="1:17" ht="31.5">
      <c r="A27" s="3" t="s">
        <v>0</v>
      </c>
      <c r="B27" s="4" t="s">
        <v>1</v>
      </c>
      <c r="C27" s="4" t="s">
        <v>14</v>
      </c>
      <c r="D27" s="4" t="s">
        <v>2</v>
      </c>
      <c r="E27" s="4" t="s">
        <v>3</v>
      </c>
      <c r="F27" s="4" t="s">
        <v>4</v>
      </c>
      <c r="G27" s="4" t="s">
        <v>5</v>
      </c>
      <c r="H27" s="4" t="s">
        <v>6</v>
      </c>
      <c r="I27" s="4" t="s">
        <v>7</v>
      </c>
      <c r="J27" s="4" t="s">
        <v>8</v>
      </c>
      <c r="K27" s="4" t="s">
        <v>9</v>
      </c>
      <c r="L27" s="4" t="s">
        <v>10</v>
      </c>
      <c r="M27" s="4" t="s">
        <v>19</v>
      </c>
      <c r="N27" s="4" t="s">
        <v>20</v>
      </c>
      <c r="O27" s="4" t="s">
        <v>21</v>
      </c>
      <c r="P27" s="4" t="s">
        <v>22</v>
      </c>
      <c r="Q27" s="8" t="s">
        <v>15</v>
      </c>
    </row>
    <row r="28" spans="1:17" ht="15.75">
      <c r="A28" s="3">
        <v>1</v>
      </c>
      <c r="B28" s="4" t="s">
        <v>11</v>
      </c>
      <c r="C28" s="4" t="s">
        <v>23</v>
      </c>
      <c r="D28" s="5">
        <v>43</v>
      </c>
      <c r="E28" s="5">
        <v>43</v>
      </c>
      <c r="F28" s="10">
        <f>ROUND(E28/D28,2)</f>
        <v>1</v>
      </c>
      <c r="G28" s="5">
        <v>3</v>
      </c>
      <c r="H28" s="5">
        <v>9</v>
      </c>
      <c r="I28" s="5">
        <v>9</v>
      </c>
      <c r="J28" s="5">
        <v>7</v>
      </c>
      <c r="K28" s="5">
        <v>6</v>
      </c>
      <c r="L28" s="5">
        <v>7</v>
      </c>
      <c r="M28" s="5">
        <v>1</v>
      </c>
      <c r="N28" s="5">
        <v>1</v>
      </c>
      <c r="O28" s="5">
        <v>0</v>
      </c>
      <c r="P28" s="5">
        <f>G28*8+H28*7+I28*6+J28*5+K28*4+L28*3+M28*2+N28*1+O28*0</f>
        <v>224</v>
      </c>
      <c r="Q28" s="11">
        <f>P28*12.5/D28</f>
        <v>65.116279069767444</v>
      </c>
    </row>
    <row r="29" spans="1:17" ht="15.75">
      <c r="A29" s="3">
        <v>2</v>
      </c>
      <c r="B29" s="4" t="s">
        <v>12</v>
      </c>
      <c r="C29" s="4" t="s">
        <v>51</v>
      </c>
      <c r="D29" s="5">
        <v>8</v>
      </c>
      <c r="E29" s="5">
        <v>8</v>
      </c>
      <c r="F29" s="10">
        <f t="shared" ref="F29:F35" si="4">ROUND(E29/D29,2)</f>
        <v>1</v>
      </c>
      <c r="G29" s="5">
        <v>0</v>
      </c>
      <c r="H29" s="5">
        <v>5</v>
      </c>
      <c r="I29" s="5">
        <v>1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f t="shared" ref="P29:P36" si="5">G29*8+H29*7+I29*6+J29*5+K29*4+L29*3+M29*2+N29*1+O29*0</f>
        <v>50</v>
      </c>
      <c r="Q29" s="11">
        <f t="shared" ref="Q29:Q35" si="6">P29*12.5/D29</f>
        <v>78.125</v>
      </c>
    </row>
    <row r="30" spans="1:17" ht="15.75">
      <c r="A30" s="3">
        <v>3</v>
      </c>
      <c r="B30" s="4" t="s">
        <v>13</v>
      </c>
      <c r="C30" s="4" t="s">
        <v>39</v>
      </c>
      <c r="D30" s="5">
        <v>35</v>
      </c>
      <c r="E30" s="5">
        <v>33</v>
      </c>
      <c r="F30" s="13">
        <f>ROUND(33*100/35,2)</f>
        <v>94.29</v>
      </c>
      <c r="G30" s="5">
        <v>2</v>
      </c>
      <c r="H30" s="5">
        <v>6</v>
      </c>
      <c r="I30" s="5">
        <v>5</v>
      </c>
      <c r="J30" s="5">
        <v>5</v>
      </c>
      <c r="K30" s="5">
        <v>6</v>
      </c>
      <c r="L30" s="5">
        <v>2</v>
      </c>
      <c r="M30" s="5">
        <v>5</v>
      </c>
      <c r="N30" s="5">
        <v>2</v>
      </c>
      <c r="O30" s="5">
        <v>2</v>
      </c>
      <c r="P30" s="5">
        <f t="shared" si="5"/>
        <v>155</v>
      </c>
      <c r="Q30" s="11">
        <f t="shared" si="6"/>
        <v>55.357142857142854</v>
      </c>
    </row>
    <row r="31" spans="1:17" ht="15.75">
      <c r="A31" s="3">
        <v>4</v>
      </c>
      <c r="B31" s="8" t="s">
        <v>26</v>
      </c>
      <c r="C31" s="8" t="s">
        <v>52</v>
      </c>
      <c r="D31" s="5">
        <v>43</v>
      </c>
      <c r="E31" s="5">
        <v>43</v>
      </c>
      <c r="F31" s="10">
        <f t="shared" si="4"/>
        <v>1</v>
      </c>
      <c r="G31" s="5">
        <v>4</v>
      </c>
      <c r="H31" s="5">
        <v>7</v>
      </c>
      <c r="I31" s="5">
        <v>6</v>
      </c>
      <c r="J31" s="5">
        <v>7</v>
      </c>
      <c r="K31" s="5">
        <v>10</v>
      </c>
      <c r="L31" s="5">
        <v>7</v>
      </c>
      <c r="M31" s="5">
        <v>1</v>
      </c>
      <c r="N31" s="5">
        <v>1</v>
      </c>
      <c r="O31" s="5">
        <v>0</v>
      </c>
      <c r="P31" s="5">
        <f t="shared" si="5"/>
        <v>216</v>
      </c>
      <c r="Q31" s="11">
        <f t="shared" si="6"/>
        <v>62.790697674418603</v>
      </c>
    </row>
    <row r="32" spans="1:17" ht="15.75">
      <c r="A32" s="3">
        <v>5</v>
      </c>
      <c r="B32" s="4" t="s">
        <v>27</v>
      </c>
      <c r="C32" s="8" t="s">
        <v>28</v>
      </c>
      <c r="D32" s="5">
        <v>43</v>
      </c>
      <c r="E32" s="5">
        <v>43</v>
      </c>
      <c r="F32" s="10">
        <f t="shared" si="4"/>
        <v>1</v>
      </c>
      <c r="G32" s="5">
        <v>7</v>
      </c>
      <c r="H32" s="5">
        <v>8</v>
      </c>
      <c r="I32" s="5">
        <v>6</v>
      </c>
      <c r="J32" s="5">
        <v>7</v>
      </c>
      <c r="K32" s="5">
        <v>7</v>
      </c>
      <c r="L32" s="5">
        <v>5</v>
      </c>
      <c r="M32" s="5">
        <v>3</v>
      </c>
      <c r="N32" s="5">
        <v>0</v>
      </c>
      <c r="O32" s="5">
        <v>0</v>
      </c>
      <c r="P32" s="5">
        <f t="shared" si="5"/>
        <v>232</v>
      </c>
      <c r="Q32" s="11">
        <f t="shared" si="6"/>
        <v>67.441860465116278</v>
      </c>
    </row>
    <row r="33" spans="1:17" ht="15.75">
      <c r="A33" s="3">
        <v>6</v>
      </c>
      <c r="B33" s="4" t="s">
        <v>29</v>
      </c>
      <c r="C33" s="4" t="s">
        <v>30</v>
      </c>
      <c r="D33" s="5">
        <v>11</v>
      </c>
      <c r="E33" s="5">
        <v>11</v>
      </c>
      <c r="F33" s="10">
        <f t="shared" si="4"/>
        <v>1</v>
      </c>
      <c r="G33" s="5">
        <v>3</v>
      </c>
      <c r="H33" s="5">
        <v>1</v>
      </c>
      <c r="I33" s="5">
        <v>2</v>
      </c>
      <c r="J33" s="5">
        <v>2</v>
      </c>
      <c r="K33" s="5">
        <v>2</v>
      </c>
      <c r="L33" s="5">
        <v>0</v>
      </c>
      <c r="M33" s="5">
        <v>0</v>
      </c>
      <c r="N33" s="5">
        <v>1</v>
      </c>
      <c r="O33" s="5">
        <v>0</v>
      </c>
      <c r="P33" s="5">
        <f t="shared" si="5"/>
        <v>62</v>
      </c>
      <c r="Q33" s="11">
        <f t="shared" si="6"/>
        <v>70.454545454545453</v>
      </c>
    </row>
    <row r="34" spans="1:17" ht="17.25" customHeight="1">
      <c r="A34" s="3">
        <v>7</v>
      </c>
      <c r="B34" s="4" t="s">
        <v>33</v>
      </c>
      <c r="C34" s="4" t="s">
        <v>34</v>
      </c>
      <c r="D34" s="5">
        <v>31</v>
      </c>
      <c r="E34" s="5">
        <v>30</v>
      </c>
      <c r="F34" s="13">
        <f>ROUND(30*100/31,2)</f>
        <v>96.77</v>
      </c>
      <c r="G34" s="5">
        <v>3</v>
      </c>
      <c r="H34" s="5">
        <v>6</v>
      </c>
      <c r="I34" s="5">
        <v>5</v>
      </c>
      <c r="J34" s="5">
        <v>7</v>
      </c>
      <c r="K34" s="5">
        <v>2</v>
      </c>
      <c r="L34" s="5">
        <v>4</v>
      </c>
      <c r="M34" s="5">
        <v>3</v>
      </c>
      <c r="N34" s="5">
        <v>0</v>
      </c>
      <c r="O34" s="5">
        <v>1</v>
      </c>
      <c r="P34" s="5">
        <f t="shared" si="5"/>
        <v>157</v>
      </c>
      <c r="Q34" s="11">
        <f t="shared" si="6"/>
        <v>63.306451612903224</v>
      </c>
    </row>
    <row r="35" spans="1:17" ht="17.25" customHeight="1">
      <c r="A35" s="3">
        <v>8</v>
      </c>
      <c r="B35" s="4" t="s">
        <v>53</v>
      </c>
      <c r="C35" s="4" t="s">
        <v>45</v>
      </c>
      <c r="D35" s="5">
        <v>43</v>
      </c>
      <c r="E35" s="5">
        <v>43</v>
      </c>
      <c r="F35" s="10">
        <f t="shared" si="4"/>
        <v>1</v>
      </c>
      <c r="G35" s="5">
        <v>1</v>
      </c>
      <c r="H35" s="5">
        <v>5</v>
      </c>
      <c r="I35" s="5">
        <v>2</v>
      </c>
      <c r="J35" s="5">
        <v>11</v>
      </c>
      <c r="K35" s="5">
        <v>13</v>
      </c>
      <c r="L35" s="5">
        <v>4</v>
      </c>
      <c r="M35" s="5">
        <v>3</v>
      </c>
      <c r="N35" s="5">
        <v>4</v>
      </c>
      <c r="O35" s="5">
        <v>0</v>
      </c>
      <c r="P35" s="5">
        <f t="shared" si="5"/>
        <v>184</v>
      </c>
      <c r="Q35" s="11">
        <f t="shared" si="6"/>
        <v>53.488372093023258</v>
      </c>
    </row>
    <row r="36" spans="1:17" ht="15.75">
      <c r="A36" s="3"/>
      <c r="B36" s="4"/>
      <c r="C36" s="4" t="s">
        <v>31</v>
      </c>
      <c r="D36" s="5"/>
      <c r="E36" s="5"/>
      <c r="F36" s="5"/>
      <c r="G36" s="5">
        <f t="shared" ref="G36:O36" si="7">SUM(G28:G35)</f>
        <v>23</v>
      </c>
      <c r="H36" s="5">
        <f t="shared" si="7"/>
        <v>47</v>
      </c>
      <c r="I36" s="5">
        <f t="shared" si="7"/>
        <v>36</v>
      </c>
      <c r="J36" s="5">
        <f t="shared" si="7"/>
        <v>47</v>
      </c>
      <c r="K36" s="5">
        <f t="shared" si="7"/>
        <v>47</v>
      </c>
      <c r="L36" s="5">
        <f t="shared" si="7"/>
        <v>29</v>
      </c>
      <c r="M36" s="5">
        <f t="shared" si="7"/>
        <v>16</v>
      </c>
      <c r="N36" s="5">
        <f t="shared" si="7"/>
        <v>9</v>
      </c>
      <c r="O36" s="5">
        <f t="shared" si="7"/>
        <v>3</v>
      </c>
      <c r="P36" s="5">
        <f t="shared" si="5"/>
        <v>1280</v>
      </c>
      <c r="Q36" s="11">
        <f>P36*100/43/48</f>
        <v>62.015503875968989</v>
      </c>
    </row>
    <row r="40" spans="1:17" ht="26.25">
      <c r="A40" s="18" t="s">
        <v>18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26.25">
      <c r="A41" s="18" t="s">
        <v>80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t="26.25">
      <c r="A42" s="18" t="s">
        <v>82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5.75">
      <c r="A43" s="6" t="s">
        <v>17</v>
      </c>
      <c r="B43" s="6"/>
      <c r="C43" s="9" t="s">
        <v>16</v>
      </c>
      <c r="D43" s="6"/>
    </row>
    <row r="44" spans="1:17" ht="15.75">
      <c r="A44" s="17" t="s">
        <v>25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ht="15.75">
      <c r="A45" s="2"/>
    </row>
    <row r="46" spans="1:17" ht="15.7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5">
        <v>16</v>
      </c>
      <c r="Q46" s="5">
        <v>17</v>
      </c>
    </row>
    <row r="47" spans="1:17" ht="31.5">
      <c r="A47" s="3" t="s">
        <v>0</v>
      </c>
      <c r="B47" s="4" t="s">
        <v>1</v>
      </c>
      <c r="C47" s="4" t="s">
        <v>14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  <c r="J47" s="4" t="s">
        <v>8</v>
      </c>
      <c r="K47" s="4" t="s">
        <v>9</v>
      </c>
      <c r="L47" s="4" t="s">
        <v>10</v>
      </c>
      <c r="M47" s="4" t="s">
        <v>19</v>
      </c>
      <c r="N47" s="4" t="s">
        <v>20</v>
      </c>
      <c r="O47" s="4" t="s">
        <v>21</v>
      </c>
      <c r="P47" s="4" t="s">
        <v>22</v>
      </c>
      <c r="Q47" s="8" t="s">
        <v>15</v>
      </c>
    </row>
    <row r="48" spans="1:17" ht="15.75">
      <c r="A48" s="3">
        <v>1</v>
      </c>
      <c r="B48" s="4" t="s">
        <v>11</v>
      </c>
      <c r="C48" s="4" t="s">
        <v>23</v>
      </c>
      <c r="D48" s="5">
        <v>43</v>
      </c>
      <c r="E48" s="5">
        <v>42</v>
      </c>
      <c r="F48" s="11">
        <f>ROUND(E48*100/D48,2)</f>
        <v>97.67</v>
      </c>
      <c r="G48" s="5">
        <v>2</v>
      </c>
      <c r="H48" s="5">
        <v>4</v>
      </c>
      <c r="I48" s="5">
        <v>7</v>
      </c>
      <c r="J48" s="5">
        <v>5</v>
      </c>
      <c r="K48" s="5">
        <v>4</v>
      </c>
      <c r="L48" s="5">
        <v>7</v>
      </c>
      <c r="M48" s="5">
        <v>11</v>
      </c>
      <c r="N48" s="5">
        <v>2</v>
      </c>
      <c r="O48" s="5">
        <v>1</v>
      </c>
      <c r="P48" s="5">
        <f t="shared" ref="P48:P55" si="8">G48*8+H48*7+I48*6+J48*5+K48*4+L48*3+M48*2+N48*1+O48*0</f>
        <v>172</v>
      </c>
      <c r="Q48" s="11">
        <f>P48*12.5/D48</f>
        <v>50</v>
      </c>
    </row>
    <row r="49" spans="1:17" ht="15.75">
      <c r="A49" s="3">
        <v>2</v>
      </c>
      <c r="B49" s="4" t="s">
        <v>12</v>
      </c>
      <c r="C49" s="4" t="s">
        <v>47</v>
      </c>
      <c r="D49" s="5">
        <v>31</v>
      </c>
      <c r="E49" s="5">
        <v>31</v>
      </c>
      <c r="F49" s="11">
        <f t="shared" ref="F49:F55" si="9">ROUND(E49*100/D49,2)</f>
        <v>100</v>
      </c>
      <c r="G49" s="5">
        <v>2</v>
      </c>
      <c r="H49" s="5">
        <v>4</v>
      </c>
      <c r="I49" s="5">
        <v>3</v>
      </c>
      <c r="J49" s="5">
        <v>8</v>
      </c>
      <c r="K49" s="5">
        <v>5</v>
      </c>
      <c r="L49" s="5">
        <v>5</v>
      </c>
      <c r="M49" s="5">
        <v>1</v>
      </c>
      <c r="N49" s="5">
        <v>3</v>
      </c>
      <c r="O49" s="5">
        <v>0</v>
      </c>
      <c r="P49" s="5">
        <f t="shared" si="8"/>
        <v>142</v>
      </c>
      <c r="Q49" s="11">
        <f t="shared" ref="Q49:Q54" si="10">P49*12.5/D49</f>
        <v>57.258064516129032</v>
      </c>
    </row>
    <row r="50" spans="1:17" ht="15.75">
      <c r="A50" s="3">
        <v>3</v>
      </c>
      <c r="B50" s="4" t="s">
        <v>35</v>
      </c>
      <c r="C50" s="4" t="s">
        <v>36</v>
      </c>
      <c r="D50" s="5">
        <v>43</v>
      </c>
      <c r="E50" s="5">
        <v>34</v>
      </c>
      <c r="F50" s="11">
        <f t="shared" si="9"/>
        <v>79.069999999999993</v>
      </c>
      <c r="G50" s="5">
        <v>3</v>
      </c>
      <c r="H50" s="5">
        <v>3</v>
      </c>
      <c r="I50" s="5">
        <v>2</v>
      </c>
      <c r="J50" s="5">
        <v>3</v>
      </c>
      <c r="K50" s="5">
        <v>4</v>
      </c>
      <c r="L50" s="5">
        <v>8</v>
      </c>
      <c r="M50" s="5">
        <v>8</v>
      </c>
      <c r="N50" s="5">
        <v>3</v>
      </c>
      <c r="O50" s="5">
        <v>9</v>
      </c>
      <c r="P50" s="5">
        <f t="shared" si="8"/>
        <v>131</v>
      </c>
      <c r="Q50" s="11">
        <f t="shared" si="10"/>
        <v>38.081395348837212</v>
      </c>
    </row>
    <row r="51" spans="1:17" ht="15.75">
      <c r="A51" s="3">
        <v>4</v>
      </c>
      <c r="B51" s="4" t="s">
        <v>37</v>
      </c>
      <c r="C51" s="4" t="s">
        <v>48</v>
      </c>
      <c r="D51" s="5">
        <v>43</v>
      </c>
      <c r="E51" s="5">
        <v>43</v>
      </c>
      <c r="F51" s="11">
        <f t="shared" si="9"/>
        <v>100</v>
      </c>
      <c r="G51" s="5">
        <v>0</v>
      </c>
      <c r="H51" s="5">
        <v>2</v>
      </c>
      <c r="I51" s="5">
        <v>6</v>
      </c>
      <c r="J51" s="5">
        <v>3</v>
      </c>
      <c r="K51" s="5">
        <v>5</v>
      </c>
      <c r="L51" s="5">
        <v>7</v>
      </c>
      <c r="M51" s="5">
        <v>9</v>
      </c>
      <c r="N51" s="5">
        <v>11</v>
      </c>
      <c r="O51" s="5">
        <v>0</v>
      </c>
      <c r="P51" s="5">
        <f t="shared" si="8"/>
        <v>135</v>
      </c>
      <c r="Q51" s="11">
        <f t="shared" si="10"/>
        <v>39.244186046511629</v>
      </c>
    </row>
    <row r="52" spans="1:17" ht="15.75">
      <c r="A52" s="3">
        <v>5</v>
      </c>
      <c r="B52" s="4" t="s">
        <v>38</v>
      </c>
      <c r="C52" s="4" t="s">
        <v>48</v>
      </c>
      <c r="D52" s="5">
        <v>43</v>
      </c>
      <c r="E52" s="5">
        <v>43</v>
      </c>
      <c r="F52" s="11">
        <f t="shared" si="9"/>
        <v>100</v>
      </c>
      <c r="G52" s="5">
        <v>4</v>
      </c>
      <c r="H52" s="5">
        <v>4</v>
      </c>
      <c r="I52" s="5">
        <v>4</v>
      </c>
      <c r="J52" s="5">
        <v>3</v>
      </c>
      <c r="K52" s="5">
        <v>6</v>
      </c>
      <c r="L52" s="5">
        <v>12</v>
      </c>
      <c r="M52" s="5">
        <v>6</v>
      </c>
      <c r="N52" s="5">
        <v>4</v>
      </c>
      <c r="O52" s="5">
        <v>0</v>
      </c>
      <c r="P52" s="5">
        <f t="shared" si="8"/>
        <v>175</v>
      </c>
      <c r="Q52" s="11">
        <f t="shared" si="10"/>
        <v>50.872093023255815</v>
      </c>
    </row>
    <row r="53" spans="1:17" ht="15.75">
      <c r="A53" s="3">
        <v>6</v>
      </c>
      <c r="B53" s="4" t="s">
        <v>54</v>
      </c>
      <c r="C53" s="4" t="s">
        <v>55</v>
      </c>
      <c r="D53" s="5">
        <v>12</v>
      </c>
      <c r="E53" s="5">
        <v>10</v>
      </c>
      <c r="F53" s="11">
        <f t="shared" si="9"/>
        <v>83.33</v>
      </c>
      <c r="G53" s="5">
        <v>0</v>
      </c>
      <c r="H53" s="5">
        <v>1</v>
      </c>
      <c r="I53" s="5">
        <v>1</v>
      </c>
      <c r="J53" s="5">
        <v>0</v>
      </c>
      <c r="K53" s="5">
        <v>1</v>
      </c>
      <c r="L53" s="5">
        <v>2</v>
      </c>
      <c r="M53" s="5">
        <v>2</v>
      </c>
      <c r="N53" s="5">
        <v>3</v>
      </c>
      <c r="O53" s="5">
        <v>2</v>
      </c>
      <c r="P53" s="5">
        <f t="shared" si="8"/>
        <v>30</v>
      </c>
      <c r="Q53" s="11">
        <f t="shared" si="10"/>
        <v>31.25</v>
      </c>
    </row>
    <row r="54" spans="1:17" ht="31.5">
      <c r="A54" s="3">
        <v>7</v>
      </c>
      <c r="B54" s="4" t="s">
        <v>44</v>
      </c>
      <c r="C54" s="4" t="s">
        <v>45</v>
      </c>
      <c r="D54" s="5">
        <v>43</v>
      </c>
      <c r="E54" s="5">
        <v>39</v>
      </c>
      <c r="F54" s="11">
        <f t="shared" si="9"/>
        <v>90.7</v>
      </c>
      <c r="G54" s="5">
        <v>0</v>
      </c>
      <c r="H54" s="5">
        <v>0</v>
      </c>
      <c r="I54" s="5">
        <v>0</v>
      </c>
      <c r="J54" s="5">
        <v>5</v>
      </c>
      <c r="K54" s="5">
        <v>11</v>
      </c>
      <c r="L54" s="5">
        <v>6</v>
      </c>
      <c r="M54" s="5">
        <v>10</v>
      </c>
      <c r="N54" s="5">
        <v>7</v>
      </c>
      <c r="O54" s="5">
        <v>4</v>
      </c>
      <c r="P54" s="5">
        <f t="shared" si="8"/>
        <v>114</v>
      </c>
      <c r="Q54" s="11">
        <f t="shared" si="10"/>
        <v>33.139534883720927</v>
      </c>
    </row>
    <row r="55" spans="1:17" ht="15.75">
      <c r="A55" s="3"/>
      <c r="B55" s="4"/>
      <c r="C55" s="4" t="s">
        <v>31</v>
      </c>
      <c r="D55" s="5">
        <v>43</v>
      </c>
      <c r="E55" s="5">
        <v>39</v>
      </c>
      <c r="F55" s="11">
        <f t="shared" si="9"/>
        <v>90.7</v>
      </c>
      <c r="G55" s="5">
        <f t="shared" ref="G55:O55" si="11">SUM(G48:G54)</f>
        <v>11</v>
      </c>
      <c r="H55" s="5">
        <f t="shared" si="11"/>
        <v>18</v>
      </c>
      <c r="I55" s="5">
        <f t="shared" si="11"/>
        <v>23</v>
      </c>
      <c r="J55" s="5">
        <f t="shared" si="11"/>
        <v>27</v>
      </c>
      <c r="K55" s="5">
        <f t="shared" si="11"/>
        <v>36</v>
      </c>
      <c r="L55" s="5">
        <f t="shared" si="11"/>
        <v>47</v>
      </c>
      <c r="M55" s="5">
        <f t="shared" si="11"/>
        <v>47</v>
      </c>
      <c r="N55" s="5">
        <f t="shared" si="11"/>
        <v>33</v>
      </c>
      <c r="O55" s="5">
        <f t="shared" si="11"/>
        <v>16</v>
      </c>
      <c r="P55" s="5">
        <f t="shared" si="8"/>
        <v>899</v>
      </c>
      <c r="Q55" s="11">
        <f>P55*100/43/48</f>
        <v>43.556201550387591</v>
      </c>
    </row>
    <row r="59" spans="1:17" ht="26.25">
      <c r="A59" s="18" t="s">
        <v>18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26.25">
      <c r="A60" s="18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t="26.25">
      <c r="A61" s="18" t="s">
        <v>81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15.75">
      <c r="A62" s="6" t="s">
        <v>17</v>
      </c>
      <c r="B62" s="6"/>
      <c r="C62" s="9" t="s">
        <v>16</v>
      </c>
      <c r="D62" s="6"/>
    </row>
    <row r="63" spans="1:17" ht="15.75">
      <c r="A63" s="17" t="s">
        <v>25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5.75">
      <c r="A64" s="2"/>
    </row>
    <row r="65" spans="1:17" ht="15.75">
      <c r="A65" s="5">
        <v>1</v>
      </c>
      <c r="B65" s="5">
        <v>2</v>
      </c>
      <c r="C65" s="5">
        <v>3</v>
      </c>
      <c r="D65" s="5">
        <v>4</v>
      </c>
      <c r="E65" s="5">
        <v>5</v>
      </c>
      <c r="F65" s="5">
        <v>6</v>
      </c>
      <c r="G65" s="5">
        <v>7</v>
      </c>
      <c r="H65" s="5">
        <v>8</v>
      </c>
      <c r="I65" s="5">
        <v>9</v>
      </c>
      <c r="J65" s="5">
        <v>10</v>
      </c>
      <c r="K65" s="5">
        <v>11</v>
      </c>
      <c r="L65" s="5">
        <v>12</v>
      </c>
      <c r="M65" s="5">
        <v>13</v>
      </c>
      <c r="N65" s="5">
        <v>14</v>
      </c>
      <c r="O65" s="5">
        <v>15</v>
      </c>
      <c r="P65" s="5">
        <v>16</v>
      </c>
      <c r="Q65" s="5">
        <v>17</v>
      </c>
    </row>
    <row r="66" spans="1:17" ht="31.5">
      <c r="A66" s="3" t="s">
        <v>0</v>
      </c>
      <c r="B66" s="4" t="s">
        <v>1</v>
      </c>
      <c r="C66" s="4" t="s">
        <v>14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4" t="s">
        <v>7</v>
      </c>
      <c r="J66" s="4" t="s">
        <v>8</v>
      </c>
      <c r="K66" s="4" t="s">
        <v>9</v>
      </c>
      <c r="L66" s="4" t="s">
        <v>10</v>
      </c>
      <c r="M66" s="4" t="s">
        <v>19</v>
      </c>
      <c r="N66" s="4" t="s">
        <v>20</v>
      </c>
      <c r="O66" s="4" t="s">
        <v>21</v>
      </c>
      <c r="P66" s="4" t="s">
        <v>22</v>
      </c>
      <c r="Q66" s="8" t="s">
        <v>15</v>
      </c>
    </row>
    <row r="67" spans="1:17" ht="15.75">
      <c r="A67" s="3">
        <v>1</v>
      </c>
      <c r="B67" s="4" t="s">
        <v>11</v>
      </c>
      <c r="C67" s="4" t="s">
        <v>46</v>
      </c>
      <c r="D67" s="5">
        <v>25</v>
      </c>
      <c r="E67" s="5">
        <v>21</v>
      </c>
      <c r="F67" s="11">
        <f>ROUND(E67*100/D67,2)</f>
        <v>84</v>
      </c>
      <c r="G67" s="5">
        <v>1</v>
      </c>
      <c r="H67" s="5">
        <v>1</v>
      </c>
      <c r="I67" s="5">
        <v>0</v>
      </c>
      <c r="J67" s="5">
        <v>1</v>
      </c>
      <c r="K67" s="5">
        <v>2</v>
      </c>
      <c r="L67" s="5">
        <v>6</v>
      </c>
      <c r="M67" s="5">
        <v>3</v>
      </c>
      <c r="N67" s="5">
        <v>7</v>
      </c>
      <c r="O67" s="5">
        <v>4</v>
      </c>
      <c r="P67" s="5">
        <f t="shared" ref="P67:P74" si="12">G67*8+H67*7+I67*6+J67*5+K67*4+L67*3+M67*2+N67*1+O67*0</f>
        <v>59</v>
      </c>
      <c r="Q67" s="11">
        <f t="shared" ref="Q67:Q73" si="13">P67*12.5/D67</f>
        <v>29.5</v>
      </c>
    </row>
    <row r="68" spans="1:17" ht="15.75">
      <c r="A68" s="3">
        <v>2</v>
      </c>
      <c r="B68" s="4" t="s">
        <v>12</v>
      </c>
      <c r="C68" s="4" t="s">
        <v>56</v>
      </c>
      <c r="D68" s="5">
        <v>25</v>
      </c>
      <c r="E68" s="5">
        <v>25</v>
      </c>
      <c r="F68" s="11">
        <f t="shared" ref="F68:F74" si="14">ROUND(E68*100/D68,2)</f>
        <v>100</v>
      </c>
      <c r="G68" s="5">
        <v>1</v>
      </c>
      <c r="H68" s="5">
        <v>3</v>
      </c>
      <c r="I68" s="5">
        <v>2</v>
      </c>
      <c r="J68" s="5">
        <v>4</v>
      </c>
      <c r="K68" s="5">
        <v>1</v>
      </c>
      <c r="L68" s="5">
        <v>4</v>
      </c>
      <c r="M68" s="5">
        <v>2</v>
      </c>
      <c r="N68" s="5">
        <v>8</v>
      </c>
      <c r="O68" s="5">
        <v>0</v>
      </c>
      <c r="P68" s="5">
        <f t="shared" si="12"/>
        <v>89</v>
      </c>
      <c r="Q68" s="11">
        <f t="shared" si="13"/>
        <v>44.5</v>
      </c>
    </row>
    <row r="69" spans="1:17" ht="15.75">
      <c r="A69" s="3">
        <v>3</v>
      </c>
      <c r="B69" s="4" t="s">
        <v>35</v>
      </c>
      <c r="C69" s="4" t="s">
        <v>36</v>
      </c>
      <c r="D69" s="5">
        <v>25</v>
      </c>
      <c r="E69" s="5">
        <v>17</v>
      </c>
      <c r="F69" s="11">
        <f t="shared" si="14"/>
        <v>68</v>
      </c>
      <c r="G69" s="5">
        <v>0</v>
      </c>
      <c r="H69" s="5">
        <v>0</v>
      </c>
      <c r="I69" s="5">
        <v>3</v>
      </c>
      <c r="J69" s="5">
        <v>3</v>
      </c>
      <c r="K69" s="5">
        <v>1</v>
      </c>
      <c r="L69" s="5">
        <v>2</v>
      </c>
      <c r="M69" s="5">
        <v>2</v>
      </c>
      <c r="N69" s="5">
        <v>6</v>
      </c>
      <c r="O69" s="5">
        <v>8</v>
      </c>
      <c r="P69" s="5">
        <f t="shared" si="12"/>
        <v>53</v>
      </c>
      <c r="Q69" s="11">
        <f t="shared" si="13"/>
        <v>26.5</v>
      </c>
    </row>
    <row r="70" spans="1:17" ht="15.75">
      <c r="A70" s="3">
        <v>4</v>
      </c>
      <c r="B70" s="4" t="s">
        <v>57</v>
      </c>
      <c r="C70" s="4" t="s">
        <v>58</v>
      </c>
      <c r="D70" s="5">
        <v>25</v>
      </c>
      <c r="E70" s="5">
        <v>23</v>
      </c>
      <c r="F70" s="11">
        <f t="shared" si="14"/>
        <v>92</v>
      </c>
      <c r="G70" s="5">
        <v>5</v>
      </c>
      <c r="H70" s="5">
        <v>5</v>
      </c>
      <c r="I70" s="5">
        <v>2</v>
      </c>
      <c r="J70" s="5">
        <v>3</v>
      </c>
      <c r="K70" s="5">
        <v>2</v>
      </c>
      <c r="L70" s="5">
        <v>4</v>
      </c>
      <c r="M70" s="5">
        <v>0</v>
      </c>
      <c r="N70" s="5">
        <v>2</v>
      </c>
      <c r="O70" s="5">
        <v>2</v>
      </c>
      <c r="P70" s="5">
        <f t="shared" si="12"/>
        <v>124</v>
      </c>
      <c r="Q70" s="11">
        <f t="shared" si="13"/>
        <v>62</v>
      </c>
    </row>
    <row r="71" spans="1:17" ht="15.75">
      <c r="A71" s="3">
        <v>5</v>
      </c>
      <c r="B71" s="4" t="s">
        <v>59</v>
      </c>
      <c r="C71" s="4" t="s">
        <v>60</v>
      </c>
      <c r="D71" s="5">
        <v>25</v>
      </c>
      <c r="E71" s="5">
        <v>25</v>
      </c>
      <c r="F71" s="11">
        <f t="shared" si="14"/>
        <v>100</v>
      </c>
      <c r="G71" s="5">
        <v>0</v>
      </c>
      <c r="H71" s="5">
        <v>2</v>
      </c>
      <c r="I71" s="5">
        <v>1</v>
      </c>
      <c r="J71" s="5">
        <v>2</v>
      </c>
      <c r="K71" s="5">
        <v>6</v>
      </c>
      <c r="L71" s="5">
        <v>3</v>
      </c>
      <c r="M71" s="5">
        <v>11</v>
      </c>
      <c r="N71" s="5">
        <v>0</v>
      </c>
      <c r="O71" s="5">
        <v>0</v>
      </c>
      <c r="P71" s="5">
        <f t="shared" si="12"/>
        <v>85</v>
      </c>
      <c r="Q71" s="11">
        <f t="shared" si="13"/>
        <v>42.5</v>
      </c>
    </row>
    <row r="72" spans="1:17" ht="15.75">
      <c r="A72" s="3">
        <v>6</v>
      </c>
      <c r="B72" s="4" t="s">
        <v>38</v>
      </c>
      <c r="C72" s="4" t="s">
        <v>48</v>
      </c>
      <c r="D72" s="5">
        <v>1</v>
      </c>
      <c r="E72" s="5">
        <v>1</v>
      </c>
      <c r="F72" s="11">
        <f t="shared" si="14"/>
        <v>100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</v>
      </c>
      <c r="M72" s="5">
        <v>0</v>
      </c>
      <c r="N72" s="5">
        <v>0</v>
      </c>
      <c r="O72" s="5">
        <v>0</v>
      </c>
      <c r="P72" s="5">
        <f t="shared" si="12"/>
        <v>3</v>
      </c>
      <c r="Q72" s="11">
        <f t="shared" si="13"/>
        <v>37.5</v>
      </c>
    </row>
    <row r="73" spans="1:17" ht="31.5">
      <c r="A73" s="3">
        <v>7</v>
      </c>
      <c r="B73" s="4" t="s">
        <v>44</v>
      </c>
      <c r="C73" s="4" t="s">
        <v>45</v>
      </c>
      <c r="D73" s="5">
        <v>24</v>
      </c>
      <c r="E73" s="5">
        <v>17</v>
      </c>
      <c r="F73" s="11">
        <f t="shared" si="14"/>
        <v>70.83</v>
      </c>
      <c r="G73" s="5">
        <v>0</v>
      </c>
      <c r="H73" s="5">
        <v>0</v>
      </c>
      <c r="I73" s="5">
        <v>2</v>
      </c>
      <c r="J73" s="5">
        <v>4</v>
      </c>
      <c r="K73" s="5">
        <v>1</v>
      </c>
      <c r="L73" s="5">
        <v>2</v>
      </c>
      <c r="M73" s="5">
        <v>6</v>
      </c>
      <c r="N73" s="5">
        <v>2</v>
      </c>
      <c r="O73" s="5">
        <v>7</v>
      </c>
      <c r="P73" s="5">
        <f t="shared" si="12"/>
        <v>56</v>
      </c>
      <c r="Q73" s="11">
        <f t="shared" si="13"/>
        <v>29.166666666666668</v>
      </c>
    </row>
    <row r="74" spans="1:17" ht="15.75">
      <c r="A74" s="3"/>
      <c r="B74" s="4"/>
      <c r="C74" s="4" t="s">
        <v>31</v>
      </c>
      <c r="D74" s="5">
        <v>25</v>
      </c>
      <c r="E74" s="5">
        <v>20</v>
      </c>
      <c r="F74" s="11">
        <f t="shared" si="14"/>
        <v>80</v>
      </c>
      <c r="G74" s="5">
        <f t="shared" ref="G74:O74" si="15">SUM(G67:G73)</f>
        <v>7</v>
      </c>
      <c r="H74" s="5">
        <f t="shared" si="15"/>
        <v>11</v>
      </c>
      <c r="I74" s="5">
        <f t="shared" si="15"/>
        <v>10</v>
      </c>
      <c r="J74" s="5">
        <f t="shared" si="15"/>
        <v>17</v>
      </c>
      <c r="K74" s="5">
        <f t="shared" si="15"/>
        <v>13</v>
      </c>
      <c r="L74" s="5">
        <f t="shared" si="15"/>
        <v>22</v>
      </c>
      <c r="M74" s="5">
        <f t="shared" si="15"/>
        <v>24</v>
      </c>
      <c r="N74" s="5">
        <f t="shared" si="15"/>
        <v>25</v>
      </c>
      <c r="O74" s="5">
        <f t="shared" si="15"/>
        <v>21</v>
      </c>
      <c r="P74" s="5">
        <f t="shared" si="12"/>
        <v>469</v>
      </c>
      <c r="Q74" s="11">
        <f>P74*100/25/48</f>
        <v>39.083333333333336</v>
      </c>
    </row>
    <row r="75" spans="1:17" ht="15.75">
      <c r="A75" s="14"/>
      <c r="B75" s="12"/>
      <c r="C75" s="12"/>
      <c r="D75" s="15"/>
      <c r="E75" s="15"/>
      <c r="F75" s="16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/>
    </row>
    <row r="76" spans="1:17" ht="26.25">
      <c r="A76" s="18" t="s">
        <v>18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26.25">
      <c r="A77" s="18" t="s">
        <v>50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26.25">
      <c r="A78" s="18" t="s">
        <v>40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15.75">
      <c r="A79" s="6" t="s">
        <v>17</v>
      </c>
      <c r="B79" s="6"/>
      <c r="C79" s="9" t="s">
        <v>16</v>
      </c>
      <c r="D79" s="6"/>
    </row>
    <row r="80" spans="1:17" ht="15.75">
      <c r="A80" s="17" t="s">
        <v>25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8" ht="15.75">
      <c r="A81" s="2"/>
    </row>
    <row r="82" spans="1:18" ht="15.75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  <c r="J82" s="5">
        <v>10</v>
      </c>
      <c r="K82" s="5">
        <v>11</v>
      </c>
      <c r="L82" s="5">
        <v>12</v>
      </c>
      <c r="M82" s="5">
        <v>13</v>
      </c>
      <c r="N82" s="5">
        <v>14</v>
      </c>
      <c r="O82" s="5">
        <v>15</v>
      </c>
      <c r="P82" s="5">
        <v>16</v>
      </c>
      <c r="Q82" s="5">
        <v>17</v>
      </c>
    </row>
    <row r="83" spans="1:18" ht="31.5">
      <c r="A83" s="3" t="s">
        <v>0</v>
      </c>
      <c r="B83" s="4" t="s">
        <v>1</v>
      </c>
      <c r="C83" s="4" t="s">
        <v>14</v>
      </c>
      <c r="D83" s="4" t="s">
        <v>2</v>
      </c>
      <c r="E83" s="4" t="s">
        <v>3</v>
      </c>
      <c r="F83" s="4" t="s">
        <v>4</v>
      </c>
      <c r="G83" s="4" t="s">
        <v>5</v>
      </c>
      <c r="H83" s="4" t="s">
        <v>6</v>
      </c>
      <c r="I83" s="4" t="s">
        <v>7</v>
      </c>
      <c r="J83" s="4" t="s">
        <v>8</v>
      </c>
      <c r="K83" s="4" t="s">
        <v>9</v>
      </c>
      <c r="L83" s="4" t="s">
        <v>10</v>
      </c>
      <c r="M83" s="4" t="s">
        <v>19</v>
      </c>
      <c r="N83" s="4" t="s">
        <v>20</v>
      </c>
      <c r="O83" s="4" t="s">
        <v>21</v>
      </c>
      <c r="P83" s="4" t="s">
        <v>22</v>
      </c>
      <c r="Q83" s="8" t="s">
        <v>15</v>
      </c>
    </row>
    <row r="84" spans="1:18" ht="18.75" customHeight="1">
      <c r="A84" s="3">
        <v>1</v>
      </c>
      <c r="B84" s="4" t="s">
        <v>11</v>
      </c>
      <c r="C84" s="4" t="s">
        <v>61</v>
      </c>
      <c r="D84" s="5">
        <f>D28+D48</f>
        <v>86</v>
      </c>
      <c r="E84" s="5">
        <f t="shared" ref="E84:O84" si="16">E28+E48</f>
        <v>85</v>
      </c>
      <c r="F84" s="11">
        <f>ROUND(E84*100/D84,2)</f>
        <v>98.84</v>
      </c>
      <c r="G84" s="5">
        <f t="shared" si="16"/>
        <v>5</v>
      </c>
      <c r="H84" s="5">
        <f t="shared" si="16"/>
        <v>13</v>
      </c>
      <c r="I84" s="5">
        <f t="shared" si="16"/>
        <v>16</v>
      </c>
      <c r="J84" s="5">
        <f t="shared" si="16"/>
        <v>12</v>
      </c>
      <c r="K84" s="5">
        <f t="shared" si="16"/>
        <v>10</v>
      </c>
      <c r="L84" s="5">
        <f t="shared" si="16"/>
        <v>14</v>
      </c>
      <c r="M84" s="5">
        <f t="shared" si="16"/>
        <v>12</v>
      </c>
      <c r="N84" s="5">
        <f t="shared" si="16"/>
        <v>3</v>
      </c>
      <c r="O84" s="5">
        <f t="shared" si="16"/>
        <v>1</v>
      </c>
      <c r="P84" s="5">
        <f>G84*8+H84*7+I84*6+J84*5+K84*4+L84*3+M84*2+N84*1+O84*0</f>
        <v>396</v>
      </c>
      <c r="Q84" s="11">
        <f>P84*12.5/D84</f>
        <v>57.558139534883722</v>
      </c>
      <c r="R84" s="1">
        <f>(Q84+Q85)/2</f>
        <v>52.756342494714588</v>
      </c>
    </row>
    <row r="85" spans="1:18" ht="15.75">
      <c r="A85" s="3">
        <v>2</v>
      </c>
      <c r="B85" s="4" t="s">
        <v>11</v>
      </c>
      <c r="C85" s="4" t="s">
        <v>62</v>
      </c>
      <c r="D85" s="5">
        <f>D8+D67</f>
        <v>55</v>
      </c>
      <c r="E85" s="5">
        <f t="shared" ref="E85:O85" si="17">E8+E67</f>
        <v>51</v>
      </c>
      <c r="F85" s="11">
        <f t="shared" ref="F85:F102" si="18">ROUND(E85*100/D85,2)</f>
        <v>92.73</v>
      </c>
      <c r="G85" s="5">
        <f t="shared" si="17"/>
        <v>4</v>
      </c>
      <c r="H85" s="5">
        <f t="shared" si="17"/>
        <v>5</v>
      </c>
      <c r="I85" s="5">
        <f t="shared" si="17"/>
        <v>6</v>
      </c>
      <c r="J85" s="5">
        <f t="shared" si="17"/>
        <v>7</v>
      </c>
      <c r="K85" s="5">
        <f t="shared" si="17"/>
        <v>9</v>
      </c>
      <c r="L85" s="5">
        <f t="shared" si="17"/>
        <v>7</v>
      </c>
      <c r="M85" s="5">
        <f t="shared" si="17"/>
        <v>3</v>
      </c>
      <c r="N85" s="5">
        <f t="shared" si="17"/>
        <v>10</v>
      </c>
      <c r="O85" s="5">
        <f t="shared" si="17"/>
        <v>4</v>
      </c>
      <c r="P85" s="5">
        <f t="shared" ref="P85:P102" si="19">G85*8+H85*7+I85*6+J85*5+K85*4+L85*3+M85*2+N85*1+O85*0</f>
        <v>211</v>
      </c>
      <c r="Q85" s="11">
        <f t="shared" ref="Q85:Q101" si="20">P85*12.5/D85</f>
        <v>47.954545454545453</v>
      </c>
    </row>
    <row r="86" spans="1:18" ht="15.75">
      <c r="A86" s="3">
        <v>3</v>
      </c>
      <c r="B86" s="4" t="s">
        <v>12</v>
      </c>
      <c r="C86" s="4" t="s">
        <v>63</v>
      </c>
      <c r="D86" s="5">
        <f>D9+D68</f>
        <v>55</v>
      </c>
      <c r="E86" s="5">
        <f t="shared" ref="E86:O86" si="21">E9+E68</f>
        <v>55</v>
      </c>
      <c r="F86" s="11">
        <f t="shared" si="18"/>
        <v>100</v>
      </c>
      <c r="G86" s="5">
        <f t="shared" si="21"/>
        <v>5</v>
      </c>
      <c r="H86" s="5">
        <f t="shared" si="21"/>
        <v>13</v>
      </c>
      <c r="I86" s="5">
        <f t="shared" si="21"/>
        <v>3</v>
      </c>
      <c r="J86" s="5">
        <f t="shared" si="21"/>
        <v>8</v>
      </c>
      <c r="K86" s="5">
        <f t="shared" si="21"/>
        <v>7</v>
      </c>
      <c r="L86" s="5">
        <f t="shared" si="21"/>
        <v>7</v>
      </c>
      <c r="M86" s="5">
        <f t="shared" si="21"/>
        <v>4</v>
      </c>
      <c r="N86" s="5">
        <f t="shared" si="21"/>
        <v>8</v>
      </c>
      <c r="O86" s="5">
        <f t="shared" si="21"/>
        <v>0</v>
      </c>
      <c r="P86" s="5">
        <f t="shared" si="19"/>
        <v>254</v>
      </c>
      <c r="Q86" s="11">
        <f t="shared" si="20"/>
        <v>57.727272727272727</v>
      </c>
      <c r="R86" s="1">
        <f>(Q86+Q87)/2</f>
        <v>59.632867132867133</v>
      </c>
    </row>
    <row r="87" spans="1:18" ht="15.75">
      <c r="A87" s="3">
        <v>4</v>
      </c>
      <c r="B87" s="4" t="s">
        <v>12</v>
      </c>
      <c r="C87" s="4" t="s">
        <v>64</v>
      </c>
      <c r="D87" s="5">
        <f>D29+D49</f>
        <v>39</v>
      </c>
      <c r="E87" s="5">
        <f t="shared" ref="E87:O87" si="22">E29+E49</f>
        <v>39</v>
      </c>
      <c r="F87" s="11">
        <f t="shared" si="18"/>
        <v>100</v>
      </c>
      <c r="G87" s="5">
        <f t="shared" si="22"/>
        <v>2</v>
      </c>
      <c r="H87" s="5">
        <f t="shared" si="22"/>
        <v>9</v>
      </c>
      <c r="I87" s="5">
        <f t="shared" si="22"/>
        <v>4</v>
      </c>
      <c r="J87" s="5">
        <f t="shared" si="22"/>
        <v>9</v>
      </c>
      <c r="K87" s="5">
        <f t="shared" si="22"/>
        <v>6</v>
      </c>
      <c r="L87" s="5">
        <f t="shared" si="22"/>
        <v>5</v>
      </c>
      <c r="M87" s="5">
        <f t="shared" si="22"/>
        <v>1</v>
      </c>
      <c r="N87" s="5">
        <f t="shared" si="22"/>
        <v>3</v>
      </c>
      <c r="O87" s="5">
        <f t="shared" si="22"/>
        <v>0</v>
      </c>
      <c r="P87" s="5">
        <f t="shared" si="19"/>
        <v>192</v>
      </c>
      <c r="Q87" s="11">
        <f t="shared" si="20"/>
        <v>61.53846153846154</v>
      </c>
    </row>
    <row r="88" spans="1:18" ht="15.75">
      <c r="A88" s="3">
        <v>5</v>
      </c>
      <c r="B88" s="4" t="s">
        <v>13</v>
      </c>
      <c r="C88" s="4" t="s">
        <v>65</v>
      </c>
      <c r="D88" s="5">
        <f>D10+D53</f>
        <v>42</v>
      </c>
      <c r="E88" s="5">
        <f t="shared" ref="E88:O88" si="23">E10+E53</f>
        <v>40</v>
      </c>
      <c r="F88" s="11">
        <f t="shared" si="18"/>
        <v>95.24</v>
      </c>
      <c r="G88" s="5">
        <f t="shared" si="23"/>
        <v>3</v>
      </c>
      <c r="H88" s="5">
        <f t="shared" si="23"/>
        <v>3</v>
      </c>
      <c r="I88" s="5">
        <f t="shared" si="23"/>
        <v>7</v>
      </c>
      <c r="J88" s="5">
        <f t="shared" si="23"/>
        <v>1</v>
      </c>
      <c r="K88" s="5">
        <f t="shared" si="23"/>
        <v>4</v>
      </c>
      <c r="L88" s="5">
        <f t="shared" si="23"/>
        <v>5</v>
      </c>
      <c r="M88" s="5">
        <f t="shared" si="23"/>
        <v>10</v>
      </c>
      <c r="N88" s="5">
        <f t="shared" si="23"/>
        <v>7</v>
      </c>
      <c r="O88" s="5">
        <f t="shared" si="23"/>
        <v>2</v>
      </c>
      <c r="P88" s="5">
        <f t="shared" si="19"/>
        <v>150</v>
      </c>
      <c r="Q88" s="11">
        <f t="shared" si="20"/>
        <v>44.642857142857146</v>
      </c>
      <c r="R88" s="1">
        <f>(Q88+Q89)/2</f>
        <v>50</v>
      </c>
    </row>
    <row r="89" spans="1:18" ht="15.75">
      <c r="A89" s="3">
        <v>6</v>
      </c>
      <c r="B89" s="4" t="s">
        <v>13</v>
      </c>
      <c r="C89" s="4" t="s">
        <v>66</v>
      </c>
      <c r="D89" s="5">
        <f>D30</f>
        <v>35</v>
      </c>
      <c r="E89" s="5">
        <f t="shared" ref="E89:O89" si="24">E30</f>
        <v>33</v>
      </c>
      <c r="F89" s="11">
        <f t="shared" si="18"/>
        <v>94.29</v>
      </c>
      <c r="G89" s="5">
        <f t="shared" si="24"/>
        <v>2</v>
      </c>
      <c r="H89" s="5">
        <f t="shared" si="24"/>
        <v>6</v>
      </c>
      <c r="I89" s="5">
        <f t="shared" si="24"/>
        <v>5</v>
      </c>
      <c r="J89" s="5">
        <f t="shared" si="24"/>
        <v>5</v>
      </c>
      <c r="K89" s="5">
        <f t="shared" si="24"/>
        <v>6</v>
      </c>
      <c r="L89" s="5">
        <f t="shared" si="24"/>
        <v>2</v>
      </c>
      <c r="M89" s="5">
        <f t="shared" si="24"/>
        <v>5</v>
      </c>
      <c r="N89" s="5">
        <f t="shared" si="24"/>
        <v>2</v>
      </c>
      <c r="O89" s="5">
        <f t="shared" si="24"/>
        <v>2</v>
      </c>
      <c r="P89" s="5">
        <f t="shared" si="19"/>
        <v>155</v>
      </c>
      <c r="Q89" s="11">
        <f t="shared" si="20"/>
        <v>55.357142857142854</v>
      </c>
    </row>
    <row r="90" spans="1:18" ht="15.75">
      <c r="A90" s="3">
        <v>7</v>
      </c>
      <c r="B90" s="8" t="s">
        <v>26</v>
      </c>
      <c r="C90" s="4" t="s">
        <v>67</v>
      </c>
      <c r="D90" s="5">
        <f>D11</f>
        <v>30</v>
      </c>
      <c r="E90" s="5">
        <f t="shared" ref="E90:O90" si="25">E11</f>
        <v>30</v>
      </c>
      <c r="F90" s="11">
        <f t="shared" si="18"/>
        <v>100</v>
      </c>
      <c r="G90" s="5">
        <f t="shared" si="25"/>
        <v>3</v>
      </c>
      <c r="H90" s="5">
        <f t="shared" si="25"/>
        <v>5</v>
      </c>
      <c r="I90" s="5">
        <f t="shared" si="25"/>
        <v>7</v>
      </c>
      <c r="J90" s="5">
        <f t="shared" si="25"/>
        <v>2</v>
      </c>
      <c r="K90" s="5">
        <f t="shared" si="25"/>
        <v>7</v>
      </c>
      <c r="L90" s="5">
        <f t="shared" si="25"/>
        <v>6</v>
      </c>
      <c r="M90" s="5">
        <f t="shared" si="25"/>
        <v>0</v>
      </c>
      <c r="N90" s="5">
        <f t="shared" si="25"/>
        <v>0</v>
      </c>
      <c r="O90" s="5">
        <f t="shared" si="25"/>
        <v>0</v>
      </c>
      <c r="P90" s="5">
        <f t="shared" si="19"/>
        <v>157</v>
      </c>
      <c r="Q90" s="11">
        <f t="shared" si="20"/>
        <v>65.416666666666671</v>
      </c>
      <c r="R90" s="1">
        <f>(Q90+Q91)/2</f>
        <v>64.103682170542641</v>
      </c>
    </row>
    <row r="91" spans="1:18" ht="15.75">
      <c r="A91" s="3">
        <v>8</v>
      </c>
      <c r="B91" s="8" t="s">
        <v>26</v>
      </c>
      <c r="C91" s="4" t="s">
        <v>68</v>
      </c>
      <c r="D91" s="5">
        <f>D31</f>
        <v>43</v>
      </c>
      <c r="E91" s="5">
        <f t="shared" ref="E91:O91" si="26">E31</f>
        <v>43</v>
      </c>
      <c r="F91" s="11">
        <f t="shared" si="18"/>
        <v>100</v>
      </c>
      <c r="G91" s="5">
        <f t="shared" si="26"/>
        <v>4</v>
      </c>
      <c r="H91" s="5">
        <f t="shared" si="26"/>
        <v>7</v>
      </c>
      <c r="I91" s="5">
        <f t="shared" si="26"/>
        <v>6</v>
      </c>
      <c r="J91" s="5">
        <f t="shared" si="26"/>
        <v>7</v>
      </c>
      <c r="K91" s="5">
        <f t="shared" si="26"/>
        <v>10</v>
      </c>
      <c r="L91" s="5">
        <f t="shared" si="26"/>
        <v>7</v>
      </c>
      <c r="M91" s="5">
        <f t="shared" si="26"/>
        <v>1</v>
      </c>
      <c r="N91" s="5">
        <f t="shared" si="26"/>
        <v>1</v>
      </c>
      <c r="O91" s="5">
        <f t="shared" si="26"/>
        <v>0</v>
      </c>
      <c r="P91" s="5">
        <f t="shared" si="19"/>
        <v>216</v>
      </c>
      <c r="Q91" s="11">
        <f t="shared" si="20"/>
        <v>62.790697674418603</v>
      </c>
    </row>
    <row r="92" spans="1:18" ht="15.75">
      <c r="A92" s="3">
        <v>9</v>
      </c>
      <c r="B92" s="4" t="s">
        <v>27</v>
      </c>
      <c r="C92" s="4" t="s">
        <v>69</v>
      </c>
      <c r="D92" s="5">
        <f>D12</f>
        <v>30</v>
      </c>
      <c r="E92" s="5">
        <f t="shared" ref="E92:O92" si="27">E12</f>
        <v>30</v>
      </c>
      <c r="F92" s="11">
        <f t="shared" si="18"/>
        <v>100</v>
      </c>
      <c r="G92" s="5">
        <f t="shared" si="27"/>
        <v>4</v>
      </c>
      <c r="H92" s="5">
        <f t="shared" si="27"/>
        <v>6</v>
      </c>
      <c r="I92" s="5">
        <f t="shared" si="27"/>
        <v>6</v>
      </c>
      <c r="J92" s="5">
        <f t="shared" si="27"/>
        <v>2</v>
      </c>
      <c r="K92" s="5">
        <f t="shared" si="27"/>
        <v>4</v>
      </c>
      <c r="L92" s="5">
        <f t="shared" si="27"/>
        <v>7</v>
      </c>
      <c r="M92" s="5">
        <f t="shared" si="27"/>
        <v>0</v>
      </c>
      <c r="N92" s="5">
        <f t="shared" si="27"/>
        <v>1</v>
      </c>
      <c r="O92" s="5">
        <f t="shared" si="27"/>
        <v>0</v>
      </c>
      <c r="P92" s="5">
        <f t="shared" si="19"/>
        <v>158</v>
      </c>
      <c r="Q92" s="11">
        <f t="shared" si="20"/>
        <v>65.833333333333329</v>
      </c>
      <c r="R92" s="1">
        <f>(Q92+Q93)/2</f>
        <v>66.637596899224803</v>
      </c>
    </row>
    <row r="93" spans="1:18" ht="15.75">
      <c r="A93" s="3">
        <v>10</v>
      </c>
      <c r="B93" s="4" t="s">
        <v>27</v>
      </c>
      <c r="C93" s="4" t="s">
        <v>70</v>
      </c>
      <c r="D93" s="5">
        <f>D32</f>
        <v>43</v>
      </c>
      <c r="E93" s="5">
        <f t="shared" ref="E93:O93" si="28">E32</f>
        <v>43</v>
      </c>
      <c r="F93" s="11">
        <f t="shared" si="18"/>
        <v>100</v>
      </c>
      <c r="G93" s="5">
        <f t="shared" si="28"/>
        <v>7</v>
      </c>
      <c r="H93" s="5">
        <f t="shared" si="28"/>
        <v>8</v>
      </c>
      <c r="I93" s="5">
        <f t="shared" si="28"/>
        <v>6</v>
      </c>
      <c r="J93" s="5">
        <f t="shared" si="28"/>
        <v>7</v>
      </c>
      <c r="K93" s="5">
        <f t="shared" si="28"/>
        <v>7</v>
      </c>
      <c r="L93" s="5">
        <f t="shared" si="28"/>
        <v>5</v>
      </c>
      <c r="M93" s="5">
        <f t="shared" si="28"/>
        <v>3</v>
      </c>
      <c r="N93" s="5">
        <f t="shared" si="28"/>
        <v>0</v>
      </c>
      <c r="O93" s="5">
        <f t="shared" si="28"/>
        <v>0</v>
      </c>
      <c r="P93" s="5">
        <f t="shared" si="19"/>
        <v>232</v>
      </c>
      <c r="Q93" s="11">
        <f t="shared" si="20"/>
        <v>67.441860465116278</v>
      </c>
    </row>
    <row r="94" spans="1:18" ht="15.75">
      <c r="A94" s="3">
        <v>11</v>
      </c>
      <c r="B94" s="4" t="s">
        <v>29</v>
      </c>
      <c r="C94" s="4" t="s">
        <v>71</v>
      </c>
      <c r="D94" s="5">
        <f>D33</f>
        <v>11</v>
      </c>
      <c r="E94" s="5">
        <f t="shared" ref="E94:O94" si="29">E33</f>
        <v>11</v>
      </c>
      <c r="F94" s="11">
        <f t="shared" si="18"/>
        <v>100</v>
      </c>
      <c r="G94" s="5">
        <f t="shared" si="29"/>
        <v>3</v>
      </c>
      <c r="H94" s="5">
        <f t="shared" si="29"/>
        <v>1</v>
      </c>
      <c r="I94" s="5">
        <f t="shared" si="29"/>
        <v>2</v>
      </c>
      <c r="J94" s="5">
        <f t="shared" si="29"/>
        <v>2</v>
      </c>
      <c r="K94" s="5">
        <f t="shared" si="29"/>
        <v>2</v>
      </c>
      <c r="L94" s="5">
        <f t="shared" si="29"/>
        <v>0</v>
      </c>
      <c r="M94" s="5">
        <f t="shared" si="29"/>
        <v>0</v>
      </c>
      <c r="N94" s="5">
        <f t="shared" si="29"/>
        <v>1</v>
      </c>
      <c r="O94" s="5">
        <f t="shared" si="29"/>
        <v>0</v>
      </c>
      <c r="P94" s="5">
        <f t="shared" si="19"/>
        <v>62</v>
      </c>
      <c r="Q94" s="11">
        <f t="shared" si="20"/>
        <v>70.454545454545453</v>
      </c>
    </row>
    <row r="95" spans="1:18" ht="17.25" customHeight="1">
      <c r="A95" s="3">
        <v>12</v>
      </c>
      <c r="B95" s="4" t="s">
        <v>33</v>
      </c>
      <c r="C95" s="4" t="s">
        <v>72</v>
      </c>
      <c r="D95" s="5">
        <f>D34</f>
        <v>31</v>
      </c>
      <c r="E95" s="5">
        <f t="shared" ref="E95:O95" si="30">E34</f>
        <v>30</v>
      </c>
      <c r="F95" s="11">
        <f t="shared" si="18"/>
        <v>96.77</v>
      </c>
      <c r="G95" s="5">
        <f t="shared" si="30"/>
        <v>3</v>
      </c>
      <c r="H95" s="5">
        <f t="shared" si="30"/>
        <v>6</v>
      </c>
      <c r="I95" s="5">
        <f t="shared" si="30"/>
        <v>5</v>
      </c>
      <c r="J95" s="5">
        <f t="shared" si="30"/>
        <v>7</v>
      </c>
      <c r="K95" s="5">
        <f t="shared" si="30"/>
        <v>2</v>
      </c>
      <c r="L95" s="5">
        <f t="shared" si="30"/>
        <v>4</v>
      </c>
      <c r="M95" s="5">
        <f t="shared" si="30"/>
        <v>3</v>
      </c>
      <c r="N95" s="5">
        <f t="shared" si="30"/>
        <v>0</v>
      </c>
      <c r="O95" s="5">
        <f t="shared" si="30"/>
        <v>1</v>
      </c>
      <c r="P95" s="5">
        <f t="shared" si="19"/>
        <v>157</v>
      </c>
      <c r="Q95" s="11">
        <f t="shared" si="20"/>
        <v>63.306451612903224</v>
      </c>
    </row>
    <row r="96" spans="1:18" ht="15.75">
      <c r="A96" s="3">
        <v>13</v>
      </c>
      <c r="B96" s="8" t="s">
        <v>35</v>
      </c>
      <c r="C96" s="4" t="s">
        <v>73</v>
      </c>
      <c r="D96" s="5">
        <f>D50+D69</f>
        <v>68</v>
      </c>
      <c r="E96" s="5">
        <f t="shared" ref="E96:O96" si="31">E50+E69</f>
        <v>51</v>
      </c>
      <c r="F96" s="11">
        <f t="shared" si="18"/>
        <v>75</v>
      </c>
      <c r="G96" s="5">
        <f t="shared" si="31"/>
        <v>3</v>
      </c>
      <c r="H96" s="5">
        <f t="shared" si="31"/>
        <v>3</v>
      </c>
      <c r="I96" s="5">
        <f t="shared" si="31"/>
        <v>5</v>
      </c>
      <c r="J96" s="5">
        <f t="shared" si="31"/>
        <v>6</v>
      </c>
      <c r="K96" s="5">
        <f t="shared" si="31"/>
        <v>5</v>
      </c>
      <c r="L96" s="5">
        <f t="shared" si="31"/>
        <v>10</v>
      </c>
      <c r="M96" s="5">
        <f t="shared" si="31"/>
        <v>10</v>
      </c>
      <c r="N96" s="5">
        <f t="shared" si="31"/>
        <v>9</v>
      </c>
      <c r="O96" s="5">
        <f t="shared" si="31"/>
        <v>17</v>
      </c>
      <c r="P96" s="5">
        <f t="shared" si="19"/>
        <v>184</v>
      </c>
      <c r="Q96" s="11">
        <f t="shared" si="20"/>
        <v>33.823529411764703</v>
      </c>
    </row>
    <row r="97" spans="1:17" ht="15.75">
      <c r="A97" s="3">
        <v>14</v>
      </c>
      <c r="B97" s="4" t="s">
        <v>37</v>
      </c>
      <c r="C97" s="4" t="s">
        <v>74</v>
      </c>
      <c r="D97" s="5">
        <f>D51</f>
        <v>43</v>
      </c>
      <c r="E97" s="5">
        <f t="shared" ref="E97:O97" si="32">E51</f>
        <v>43</v>
      </c>
      <c r="F97" s="11">
        <f t="shared" si="18"/>
        <v>100</v>
      </c>
      <c r="G97" s="5">
        <f t="shared" si="32"/>
        <v>0</v>
      </c>
      <c r="H97" s="5">
        <f t="shared" si="32"/>
        <v>2</v>
      </c>
      <c r="I97" s="5">
        <f t="shared" si="32"/>
        <v>6</v>
      </c>
      <c r="J97" s="5">
        <f t="shared" si="32"/>
        <v>3</v>
      </c>
      <c r="K97" s="5">
        <f t="shared" si="32"/>
        <v>5</v>
      </c>
      <c r="L97" s="5">
        <f t="shared" si="32"/>
        <v>7</v>
      </c>
      <c r="M97" s="5">
        <f t="shared" si="32"/>
        <v>9</v>
      </c>
      <c r="N97" s="5">
        <f t="shared" si="32"/>
        <v>11</v>
      </c>
      <c r="O97" s="5">
        <f t="shared" si="32"/>
        <v>0</v>
      </c>
      <c r="P97" s="5">
        <f t="shared" si="19"/>
        <v>135</v>
      </c>
      <c r="Q97" s="11">
        <f t="shared" si="20"/>
        <v>39.244186046511629</v>
      </c>
    </row>
    <row r="98" spans="1:17" ht="15.75">
      <c r="A98" s="3">
        <v>15</v>
      </c>
      <c r="B98" s="4" t="s">
        <v>38</v>
      </c>
      <c r="C98" s="4" t="s">
        <v>75</v>
      </c>
      <c r="D98" s="5">
        <f>D52+D72</f>
        <v>44</v>
      </c>
      <c r="E98" s="5">
        <f t="shared" ref="E98:O98" si="33">E52+E72</f>
        <v>44</v>
      </c>
      <c r="F98" s="11">
        <f t="shared" si="18"/>
        <v>100</v>
      </c>
      <c r="G98" s="5">
        <f t="shared" si="33"/>
        <v>4</v>
      </c>
      <c r="H98" s="5">
        <f t="shared" si="33"/>
        <v>4</v>
      </c>
      <c r="I98" s="5">
        <f t="shared" si="33"/>
        <v>4</v>
      </c>
      <c r="J98" s="5">
        <f t="shared" si="33"/>
        <v>3</v>
      </c>
      <c r="K98" s="5">
        <f t="shared" si="33"/>
        <v>6</v>
      </c>
      <c r="L98" s="5">
        <f t="shared" si="33"/>
        <v>13</v>
      </c>
      <c r="M98" s="5">
        <f t="shared" si="33"/>
        <v>6</v>
      </c>
      <c r="N98" s="5">
        <f t="shared" si="33"/>
        <v>4</v>
      </c>
      <c r="O98" s="5">
        <f t="shared" si="33"/>
        <v>0</v>
      </c>
      <c r="P98" s="5">
        <f t="shared" si="19"/>
        <v>178</v>
      </c>
      <c r="Q98" s="11">
        <f t="shared" si="20"/>
        <v>50.56818181818182</v>
      </c>
    </row>
    <row r="99" spans="1:17" ht="15.75">
      <c r="A99" s="3">
        <v>16</v>
      </c>
      <c r="B99" s="4" t="s">
        <v>77</v>
      </c>
      <c r="C99" s="4" t="s">
        <v>78</v>
      </c>
      <c r="D99" s="5">
        <f>D70</f>
        <v>25</v>
      </c>
      <c r="E99" s="5">
        <f t="shared" ref="E99:O99" si="34">E70</f>
        <v>23</v>
      </c>
      <c r="F99" s="11">
        <f t="shared" si="18"/>
        <v>92</v>
      </c>
      <c r="G99" s="5">
        <f t="shared" si="34"/>
        <v>5</v>
      </c>
      <c r="H99" s="5">
        <f t="shared" si="34"/>
        <v>5</v>
      </c>
      <c r="I99" s="5">
        <f t="shared" si="34"/>
        <v>2</v>
      </c>
      <c r="J99" s="5">
        <f t="shared" si="34"/>
        <v>3</v>
      </c>
      <c r="K99" s="5">
        <f t="shared" si="34"/>
        <v>2</v>
      </c>
      <c r="L99" s="5">
        <f t="shared" si="34"/>
        <v>4</v>
      </c>
      <c r="M99" s="5">
        <f t="shared" si="34"/>
        <v>0</v>
      </c>
      <c r="N99" s="5">
        <f t="shared" si="34"/>
        <v>2</v>
      </c>
      <c r="O99" s="5">
        <f t="shared" si="34"/>
        <v>2</v>
      </c>
      <c r="P99" s="5">
        <f t="shared" si="19"/>
        <v>124</v>
      </c>
      <c r="Q99" s="11">
        <f t="shared" si="20"/>
        <v>62</v>
      </c>
    </row>
    <row r="100" spans="1:17" ht="15.75">
      <c r="A100" s="3">
        <v>17</v>
      </c>
      <c r="B100" s="4" t="s">
        <v>59</v>
      </c>
      <c r="C100" s="4" t="s">
        <v>79</v>
      </c>
      <c r="D100" s="5">
        <f>D71</f>
        <v>25</v>
      </c>
      <c r="E100" s="5">
        <f t="shared" ref="E100:O100" si="35">E71</f>
        <v>25</v>
      </c>
      <c r="F100" s="11">
        <f t="shared" si="18"/>
        <v>100</v>
      </c>
      <c r="G100" s="5">
        <f t="shared" si="35"/>
        <v>0</v>
      </c>
      <c r="H100" s="5">
        <f t="shared" si="35"/>
        <v>2</v>
      </c>
      <c r="I100" s="5">
        <f t="shared" si="35"/>
        <v>1</v>
      </c>
      <c r="J100" s="5">
        <f t="shared" si="35"/>
        <v>2</v>
      </c>
      <c r="K100" s="5">
        <f t="shared" si="35"/>
        <v>6</v>
      </c>
      <c r="L100" s="5">
        <f t="shared" si="35"/>
        <v>3</v>
      </c>
      <c r="M100" s="5">
        <f t="shared" si="35"/>
        <v>11</v>
      </c>
      <c r="N100" s="5">
        <f t="shared" si="35"/>
        <v>0</v>
      </c>
      <c r="O100" s="5">
        <f t="shared" si="35"/>
        <v>0</v>
      </c>
      <c r="P100" s="5">
        <f t="shared" si="19"/>
        <v>85</v>
      </c>
      <c r="Q100" s="11">
        <f t="shared" si="20"/>
        <v>42.5</v>
      </c>
    </row>
    <row r="101" spans="1:17" ht="15.75">
      <c r="A101" s="3">
        <v>18</v>
      </c>
      <c r="B101" s="4" t="s">
        <v>49</v>
      </c>
      <c r="C101" s="4" t="s">
        <v>76</v>
      </c>
      <c r="D101" s="5">
        <f>D13+D35+D54+D73</f>
        <v>140</v>
      </c>
      <c r="E101" s="5">
        <f t="shared" ref="E101:O101" si="36">E13+E35+E54+E73</f>
        <v>127</v>
      </c>
      <c r="F101" s="11">
        <f t="shared" si="18"/>
        <v>90.71</v>
      </c>
      <c r="G101" s="5">
        <f t="shared" si="36"/>
        <v>1</v>
      </c>
      <c r="H101" s="5">
        <f t="shared" si="36"/>
        <v>10</v>
      </c>
      <c r="I101" s="5">
        <f t="shared" si="36"/>
        <v>8</v>
      </c>
      <c r="J101" s="5">
        <f t="shared" si="36"/>
        <v>21</v>
      </c>
      <c r="K101" s="5">
        <f t="shared" si="36"/>
        <v>29</v>
      </c>
      <c r="L101" s="5">
        <f t="shared" si="36"/>
        <v>17</v>
      </c>
      <c r="M101" s="5">
        <f t="shared" si="36"/>
        <v>24</v>
      </c>
      <c r="N101" s="5">
        <f t="shared" si="36"/>
        <v>17</v>
      </c>
      <c r="O101" s="5">
        <f t="shared" si="36"/>
        <v>13</v>
      </c>
      <c r="P101" s="5">
        <f t="shared" si="19"/>
        <v>463</v>
      </c>
      <c r="Q101" s="11">
        <f t="shared" si="20"/>
        <v>41.339285714285715</v>
      </c>
    </row>
    <row r="102" spans="1:17" ht="15.75">
      <c r="A102" s="7"/>
      <c r="B102" s="7"/>
      <c r="C102" s="8" t="s">
        <v>31</v>
      </c>
      <c r="D102" s="5">
        <v>141</v>
      </c>
      <c r="E102" s="5">
        <v>131</v>
      </c>
      <c r="F102" s="11">
        <f t="shared" si="18"/>
        <v>92.91</v>
      </c>
      <c r="G102" s="5">
        <f t="shared" ref="G102:O102" si="37">SUM(G84:G101)</f>
        <v>58</v>
      </c>
      <c r="H102" s="5">
        <f t="shared" si="37"/>
        <v>108</v>
      </c>
      <c r="I102" s="5">
        <f t="shared" si="37"/>
        <v>99</v>
      </c>
      <c r="J102" s="5">
        <f t="shared" si="37"/>
        <v>107</v>
      </c>
      <c r="K102" s="5">
        <f t="shared" si="37"/>
        <v>127</v>
      </c>
      <c r="L102" s="5">
        <f t="shared" si="37"/>
        <v>123</v>
      </c>
      <c r="M102" s="5">
        <f t="shared" si="37"/>
        <v>102</v>
      </c>
      <c r="N102" s="5">
        <f t="shared" si="37"/>
        <v>79</v>
      </c>
      <c r="O102" s="5">
        <f t="shared" si="37"/>
        <v>42</v>
      </c>
      <c r="P102" s="5">
        <f t="shared" si="19"/>
        <v>3509</v>
      </c>
      <c r="Q102" s="11">
        <f>P102*100/141/48</f>
        <v>51.846926713947994</v>
      </c>
    </row>
  </sheetData>
  <mergeCells count="20">
    <mergeCell ref="A1:Q1"/>
    <mergeCell ref="A5:Q5"/>
    <mergeCell ref="A2:Q2"/>
    <mergeCell ref="A3:Q3"/>
    <mergeCell ref="A80:Q80"/>
    <mergeCell ref="A20:Q20"/>
    <mergeCell ref="A21:Q21"/>
    <mergeCell ref="A22:Q22"/>
    <mergeCell ref="A24:Q24"/>
    <mergeCell ref="A40:Q40"/>
    <mergeCell ref="A41:Q41"/>
    <mergeCell ref="A42:Q42"/>
    <mergeCell ref="A44:Q44"/>
    <mergeCell ref="A76:Q76"/>
    <mergeCell ref="A77:Q77"/>
    <mergeCell ref="A78:Q78"/>
    <mergeCell ref="A59:Q59"/>
    <mergeCell ref="A60:Q60"/>
    <mergeCell ref="A61:Q61"/>
    <mergeCell ref="A63:Q63"/>
  </mergeCells>
  <pageMargins left="0.7" right="0.7" top="0.28000000000000003" bottom="0.32" header="0.3" footer="0.3"/>
  <pageSetup paperSize="9" scale="75" orientation="landscape" verticalDpi="4294967294" r:id="rId1"/>
  <rowBreaks count="3" manualBreakCount="3">
    <brk id="19" max="16383" man="1"/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- XII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K.V</cp:lastModifiedBy>
  <cp:lastPrinted>2016-05-21T11:24:29Z</cp:lastPrinted>
  <dcterms:created xsi:type="dcterms:W3CDTF">2013-06-07T03:30:12Z</dcterms:created>
  <dcterms:modified xsi:type="dcterms:W3CDTF">2019-07-27T08:06:59Z</dcterms:modified>
</cp:coreProperties>
</file>