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995"/>
  </bookViews>
  <sheets>
    <sheet name="CLASS - XII " sheetId="4" r:id="rId1"/>
  </sheets>
  <calcPr calcId="145621"/>
</workbook>
</file>

<file path=xl/calcChain.xml><?xml version="1.0" encoding="utf-8"?>
<calcChain xmlns="http://schemas.openxmlformats.org/spreadsheetml/2006/main">
  <c r="E100" i="4"/>
  <c r="G100"/>
  <c r="H100"/>
  <c r="I100"/>
  <c r="J100"/>
  <c r="K100"/>
  <c r="L100"/>
  <c r="M100"/>
  <c r="N100"/>
  <c r="O100"/>
  <c r="D100"/>
  <c r="Q68"/>
  <c r="P68"/>
  <c r="P69"/>
  <c r="Q69" s="1"/>
  <c r="P70"/>
  <c r="Q70" s="1"/>
  <c r="P71"/>
  <c r="Q71" s="1"/>
  <c r="P72"/>
  <c r="Q72" s="1"/>
  <c r="P73"/>
  <c r="Q73" s="1"/>
  <c r="P74"/>
  <c r="Q74" s="1"/>
  <c r="P67"/>
  <c r="Q67" s="1"/>
  <c r="P50"/>
  <c r="Q50" s="1"/>
  <c r="P51"/>
  <c r="Q51" s="1"/>
  <c r="P52"/>
  <c r="Q52" s="1"/>
  <c r="P53"/>
  <c r="Q53" s="1"/>
  <c r="P54"/>
  <c r="Q54" s="1"/>
  <c r="P49"/>
  <c r="Q49" s="1"/>
  <c r="P30"/>
  <c r="Q30" s="1"/>
  <c r="P31"/>
  <c r="Q31" s="1"/>
  <c r="P32"/>
  <c r="Q32" s="1"/>
  <c r="P33"/>
  <c r="Q33" s="1"/>
  <c r="P34"/>
  <c r="Q34" s="1"/>
  <c r="P35"/>
  <c r="Q35" s="1"/>
  <c r="P36"/>
  <c r="Q36" s="1"/>
  <c r="P29"/>
  <c r="Q29" s="1"/>
  <c r="P10"/>
  <c r="Q10" s="1"/>
  <c r="P11"/>
  <c r="Q11" s="1"/>
  <c r="P12"/>
  <c r="Q12" s="1"/>
  <c r="P13"/>
  <c r="Q13" s="1"/>
  <c r="P14"/>
  <c r="P9"/>
  <c r="Q9" s="1"/>
  <c r="E99"/>
  <c r="G99"/>
  <c r="H99"/>
  <c r="I99"/>
  <c r="J99"/>
  <c r="K99"/>
  <c r="L99"/>
  <c r="M99"/>
  <c r="N99"/>
  <c r="O99"/>
  <c r="D99"/>
  <c r="E98"/>
  <c r="G98"/>
  <c r="H98"/>
  <c r="I98"/>
  <c r="J98"/>
  <c r="K98"/>
  <c r="L98"/>
  <c r="M98"/>
  <c r="N98"/>
  <c r="O98"/>
  <c r="D98"/>
  <c r="E97"/>
  <c r="G97"/>
  <c r="H97"/>
  <c r="I97"/>
  <c r="J97"/>
  <c r="K97"/>
  <c r="L97"/>
  <c r="M97"/>
  <c r="N97"/>
  <c r="O97"/>
  <c r="D97"/>
  <c r="E96"/>
  <c r="G96"/>
  <c r="H96"/>
  <c r="I96"/>
  <c r="J96"/>
  <c r="K96"/>
  <c r="L96"/>
  <c r="M96"/>
  <c r="N96"/>
  <c r="O96"/>
  <c r="D96"/>
  <c r="E95"/>
  <c r="G95"/>
  <c r="H95"/>
  <c r="I95"/>
  <c r="J95"/>
  <c r="K95"/>
  <c r="L95"/>
  <c r="M95"/>
  <c r="N95"/>
  <c r="O95"/>
  <c r="D95"/>
  <c r="E94"/>
  <c r="G94"/>
  <c r="H94"/>
  <c r="I94"/>
  <c r="J94"/>
  <c r="K94"/>
  <c r="L94"/>
  <c r="M94"/>
  <c r="N94"/>
  <c r="O94"/>
  <c r="D94"/>
  <c r="E93"/>
  <c r="G93"/>
  <c r="H93"/>
  <c r="I93"/>
  <c r="J93"/>
  <c r="K93"/>
  <c r="L93"/>
  <c r="M93"/>
  <c r="N93"/>
  <c r="O93"/>
  <c r="D93"/>
  <c r="E92"/>
  <c r="G92"/>
  <c r="H92"/>
  <c r="I92"/>
  <c r="J92"/>
  <c r="K92"/>
  <c r="L92"/>
  <c r="M92"/>
  <c r="N92"/>
  <c r="O92"/>
  <c r="D92"/>
  <c r="E91"/>
  <c r="G91"/>
  <c r="H91"/>
  <c r="I91"/>
  <c r="J91"/>
  <c r="K91"/>
  <c r="L91"/>
  <c r="M91"/>
  <c r="N91"/>
  <c r="O91"/>
  <c r="D91"/>
  <c r="E90"/>
  <c r="G90"/>
  <c r="H90"/>
  <c r="I90"/>
  <c r="J90"/>
  <c r="K90"/>
  <c r="L90"/>
  <c r="M90"/>
  <c r="N90"/>
  <c r="O90"/>
  <c r="D90"/>
  <c r="E89"/>
  <c r="G89"/>
  <c r="H89"/>
  <c r="I89"/>
  <c r="J89"/>
  <c r="K89"/>
  <c r="L89"/>
  <c r="M89"/>
  <c r="N89"/>
  <c r="O89"/>
  <c r="D89"/>
  <c r="E88"/>
  <c r="G88"/>
  <c r="H88"/>
  <c r="I88"/>
  <c r="J88"/>
  <c r="K88"/>
  <c r="L88"/>
  <c r="M88"/>
  <c r="N88"/>
  <c r="O88"/>
  <c r="D88"/>
  <c r="E87"/>
  <c r="G87"/>
  <c r="H87"/>
  <c r="I87"/>
  <c r="J87"/>
  <c r="K87"/>
  <c r="L87"/>
  <c r="M87"/>
  <c r="N87"/>
  <c r="O87"/>
  <c r="D87"/>
  <c r="E86"/>
  <c r="G86"/>
  <c r="H86"/>
  <c r="I86"/>
  <c r="J86"/>
  <c r="K86"/>
  <c r="L86"/>
  <c r="M86"/>
  <c r="N86"/>
  <c r="O86"/>
  <c r="D86"/>
  <c r="E85"/>
  <c r="G85"/>
  <c r="H85"/>
  <c r="I85"/>
  <c r="J85"/>
  <c r="K85"/>
  <c r="L85"/>
  <c r="M85"/>
  <c r="N85"/>
  <c r="O85"/>
  <c r="D85"/>
  <c r="E84"/>
  <c r="G84"/>
  <c r="H84"/>
  <c r="I84"/>
  <c r="J84"/>
  <c r="K84"/>
  <c r="L84"/>
  <c r="M84"/>
  <c r="N84"/>
  <c r="O84"/>
  <c r="D84"/>
  <c r="G75"/>
  <c r="H75"/>
  <c r="I75"/>
  <c r="J75"/>
  <c r="K75"/>
  <c r="L75"/>
  <c r="M75"/>
  <c r="N75"/>
  <c r="O75"/>
  <c r="G55"/>
  <c r="H55"/>
  <c r="I55"/>
  <c r="J55"/>
  <c r="K55"/>
  <c r="L55"/>
  <c r="M55"/>
  <c r="N55"/>
  <c r="O55"/>
  <c r="G37"/>
  <c r="H37"/>
  <c r="I37"/>
  <c r="J37"/>
  <c r="K37"/>
  <c r="L37"/>
  <c r="M37"/>
  <c r="N37"/>
  <c r="O37"/>
  <c r="G15"/>
  <c r="H15"/>
  <c r="I15"/>
  <c r="J15"/>
  <c r="K15"/>
  <c r="L15"/>
  <c r="M15"/>
  <c r="N15"/>
  <c r="O15"/>
  <c r="F100" l="1"/>
  <c r="P100"/>
  <c r="I101"/>
  <c r="F87"/>
  <c r="F95"/>
  <c r="F99"/>
  <c r="M101"/>
  <c r="F91"/>
  <c r="P84"/>
  <c r="Q84" s="1"/>
  <c r="F85"/>
  <c r="P75"/>
  <c r="Q75" s="1"/>
  <c r="P15"/>
  <c r="Q15" s="1"/>
  <c r="P37"/>
  <c r="Q37" s="1"/>
  <c r="P55"/>
  <c r="Q55" s="1"/>
  <c r="F84"/>
  <c r="L101"/>
  <c r="H101"/>
  <c r="O101"/>
  <c r="K101"/>
  <c r="P85"/>
  <c r="Q85" s="1"/>
  <c r="N101"/>
  <c r="J101"/>
  <c r="F86"/>
  <c r="P89"/>
  <c r="Q89" s="1"/>
  <c r="F90"/>
  <c r="P93"/>
  <c r="Q93" s="1"/>
  <c r="F94"/>
  <c r="P97"/>
  <c r="Q97" s="1"/>
  <c r="F98"/>
  <c r="Q100"/>
  <c r="P86"/>
  <c r="Q86" s="1"/>
  <c r="P87"/>
  <c r="Q87" s="1"/>
  <c r="P91"/>
  <c r="Q91" s="1"/>
  <c r="P92"/>
  <c r="Q92" s="1"/>
  <c r="P95"/>
  <c r="Q95" s="1"/>
  <c r="P96"/>
  <c r="Q96" s="1"/>
  <c r="P99"/>
  <c r="Q99" s="1"/>
  <c r="G101"/>
  <c r="F88"/>
  <c r="F92"/>
  <c r="F96"/>
  <c r="Q14"/>
  <c r="P90"/>
  <c r="Q90" s="1"/>
  <c r="P94"/>
  <c r="Q94" s="1"/>
  <c r="P98"/>
  <c r="Q98" s="1"/>
  <c r="F89"/>
  <c r="F93"/>
  <c r="F97"/>
  <c r="P88"/>
  <c r="Q88" s="1"/>
  <c r="P101" l="1"/>
  <c r="Q101" s="1"/>
</calcChain>
</file>

<file path=xl/sharedStrings.xml><?xml version="1.0" encoding="utf-8"?>
<sst xmlns="http://schemas.openxmlformats.org/spreadsheetml/2006/main" count="210" uniqueCount="75">
  <si>
    <t>Sl. No.</t>
  </si>
  <si>
    <t>Subject</t>
  </si>
  <si>
    <t>Total Appeared</t>
  </si>
  <si>
    <t>Total Qualified</t>
  </si>
  <si>
    <t>Overall Pass %</t>
  </si>
  <si>
    <t>A1</t>
  </si>
  <si>
    <t>A2</t>
  </si>
  <si>
    <t>B1</t>
  </si>
  <si>
    <t>B2</t>
  </si>
  <si>
    <t>C1</t>
  </si>
  <si>
    <t>C2</t>
  </si>
  <si>
    <t>English</t>
  </si>
  <si>
    <t>Hindi</t>
  </si>
  <si>
    <t>Mathematics</t>
  </si>
  <si>
    <t xml:space="preserve">Teacher Name </t>
  </si>
  <si>
    <t>P.I</t>
  </si>
  <si>
    <t xml:space="preserve">Delhi </t>
  </si>
  <si>
    <t xml:space="preserve">NAME OF REGION: </t>
  </si>
  <si>
    <t>KENDRIYA VIDYALAYA, ORDNANCE FACTORY, MURADNAGAR, GHAZIABAD</t>
  </si>
  <si>
    <t xml:space="preserve">(CLASS- XII -A ) </t>
  </si>
  <si>
    <t>D1</t>
  </si>
  <si>
    <t>D2</t>
  </si>
  <si>
    <t>E</t>
  </si>
  <si>
    <t xml:space="preserve">N X W. </t>
  </si>
  <si>
    <t xml:space="preserve">Mrs. Tasneem Jahan </t>
  </si>
  <si>
    <t xml:space="preserve">Mrs.Pushpa </t>
  </si>
  <si>
    <t xml:space="preserve">CLASS XII – Subject wise Result Analysis (Teacher wise PI) </t>
  </si>
  <si>
    <t xml:space="preserve">Physics </t>
  </si>
  <si>
    <t xml:space="preserve">Mr. S.K. Tewatia </t>
  </si>
  <si>
    <t xml:space="preserve">Chemistry </t>
  </si>
  <si>
    <t xml:space="preserve">Mrs. Richa Mehta </t>
  </si>
  <si>
    <t xml:space="preserve">Biology </t>
  </si>
  <si>
    <t xml:space="preserve">Mr. Narender Kumar </t>
  </si>
  <si>
    <t xml:space="preserve">Total </t>
  </si>
  <si>
    <t xml:space="preserve">(CLASS- XII -B ) </t>
  </si>
  <si>
    <t xml:space="preserve">Mr. N.K.Giri </t>
  </si>
  <si>
    <t xml:space="preserve">Computer Sc. </t>
  </si>
  <si>
    <t xml:space="preserve">Mrs. Khushboo Aggarwal </t>
  </si>
  <si>
    <t xml:space="preserve">(CLASS- XII -C ) </t>
  </si>
  <si>
    <t xml:space="preserve">Economics </t>
  </si>
  <si>
    <t xml:space="preserve">Mr. Ashok Kumar </t>
  </si>
  <si>
    <t>B.St</t>
  </si>
  <si>
    <t xml:space="preserve">Mr. Mukesh Kumar </t>
  </si>
  <si>
    <t xml:space="preserve">Accountancy </t>
  </si>
  <si>
    <t>Session Ending Examination- 2015</t>
  </si>
  <si>
    <t xml:space="preserve">Mr. S.P. Yadav </t>
  </si>
  <si>
    <t xml:space="preserve">(CLASS- XII -A,B,C , D) </t>
  </si>
  <si>
    <t>Mr. Pramod</t>
  </si>
  <si>
    <t>Mr. I.S. Jha</t>
  </si>
  <si>
    <t xml:space="preserve">Mr. Jitendra Kumar </t>
  </si>
  <si>
    <t xml:space="preserve">Phy. Education </t>
  </si>
  <si>
    <t xml:space="preserve">Mr. Rajeev </t>
  </si>
  <si>
    <t xml:space="preserve">Mr. Pramod </t>
  </si>
  <si>
    <t xml:space="preserve">Mrs. Poonam Tyagi </t>
  </si>
  <si>
    <t xml:space="preserve">Mrs. Rekha Sharma </t>
  </si>
  <si>
    <t xml:space="preserve">(CLASS- XII -D ) </t>
  </si>
  <si>
    <t>Mrs. Tasneem Jahan (B,D)</t>
  </si>
  <si>
    <t>Mr. Pramod (A,C)</t>
  </si>
  <si>
    <t>Mrs.Pushpa (A,B)</t>
  </si>
  <si>
    <t>Mrs. Poonam (C,D)</t>
  </si>
  <si>
    <t>Mr. I.S. Jha (B)</t>
  </si>
  <si>
    <t>Mr. S.P. Yadav (A,D)</t>
  </si>
  <si>
    <t>Mr. Ashok Kumar (C,D)</t>
  </si>
  <si>
    <t>Mr. Mukesh Kumar (C,D)</t>
  </si>
  <si>
    <t>Mrs. Rekha Sharma (C,D)</t>
  </si>
  <si>
    <t>Mr. N.K.Giri  (B)</t>
  </si>
  <si>
    <t>Mr. S.K. Tewatia (A)</t>
  </si>
  <si>
    <t>Mr. Jitendra Kumar (B)</t>
  </si>
  <si>
    <t>Mrs. Richa Mehta (A)</t>
  </si>
  <si>
    <t>Mr. Narender Kumar (B)</t>
  </si>
  <si>
    <t>Mrs. Khushboo Aggarwal (B)</t>
  </si>
  <si>
    <t>Mrs. Khushboo Aggarwal (D)</t>
  </si>
  <si>
    <t>I.P</t>
  </si>
  <si>
    <t>IP</t>
  </si>
  <si>
    <t>Phy. Edu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</si>
</sst>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1" fillId="0" borderId="0" xfId="0" applyFont="1"/>
    <xf numFmtId="9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topLeftCell="A79" workbookViewId="0">
      <selection activeCell="D116" sqref="D116"/>
    </sheetView>
  </sheetViews>
  <sheetFormatPr defaultRowHeight="15"/>
  <cols>
    <col min="1" max="1" width="8.42578125" style="1" customWidth="1"/>
    <col min="2" max="2" width="15.140625" style="1" customWidth="1"/>
    <col min="3" max="3" width="29.7109375" style="1" customWidth="1"/>
    <col min="4" max="4" width="12.140625" style="1" customWidth="1"/>
    <col min="5" max="5" width="12" style="1" customWidth="1"/>
    <col min="6" max="6" width="12.5703125" style="1" customWidth="1"/>
    <col min="7" max="15" width="6" style="1" customWidth="1"/>
    <col min="16" max="16" width="9.7109375" style="1" customWidth="1"/>
    <col min="17" max="17" width="11.85546875" style="1" bestFit="1" customWidth="1"/>
    <col min="18" max="16384" width="9.140625" style="1"/>
  </cols>
  <sheetData>
    <row r="1" spans="1:17" ht="26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6.2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6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.75">
      <c r="A4" s="6" t="s">
        <v>17</v>
      </c>
      <c r="B4" s="6"/>
      <c r="C4" s="9" t="s">
        <v>16</v>
      </c>
      <c r="D4" s="6"/>
    </row>
    <row r="5" spans="1:17" ht="15.75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2"/>
    </row>
    <row r="7" spans="1:17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ht="31.5" customHeight="1">
      <c r="A8" s="3" t="s">
        <v>0</v>
      </c>
      <c r="B8" s="4" t="s">
        <v>1</v>
      </c>
      <c r="C8" s="4" t="s">
        <v>14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20</v>
      </c>
      <c r="N8" s="4" t="s">
        <v>21</v>
      </c>
      <c r="O8" s="4" t="s">
        <v>22</v>
      </c>
      <c r="P8" s="4" t="s">
        <v>23</v>
      </c>
      <c r="Q8" s="8" t="s">
        <v>15</v>
      </c>
    </row>
    <row r="9" spans="1:17" ht="15.75" customHeight="1">
      <c r="A9" s="3">
        <v>1</v>
      </c>
      <c r="B9" s="4" t="s">
        <v>11</v>
      </c>
      <c r="C9" s="4" t="s">
        <v>47</v>
      </c>
      <c r="D9" s="5">
        <v>28</v>
      </c>
      <c r="E9" s="5">
        <v>28</v>
      </c>
      <c r="F9" s="10">
        <v>1</v>
      </c>
      <c r="G9" s="5">
        <v>0</v>
      </c>
      <c r="H9" s="5">
        <v>1</v>
      </c>
      <c r="I9" s="5">
        <v>7</v>
      </c>
      <c r="J9" s="5">
        <v>6</v>
      </c>
      <c r="K9" s="5">
        <v>5</v>
      </c>
      <c r="L9" s="5">
        <v>4</v>
      </c>
      <c r="M9" s="5">
        <v>4</v>
      </c>
      <c r="N9" s="5">
        <v>1</v>
      </c>
      <c r="O9" s="5">
        <v>0</v>
      </c>
      <c r="P9" s="5">
        <f>G9*8+H9*7+I9*6+J9*5+K9*4+L9*3+M9*2+N9*1+O9*0</f>
        <v>120</v>
      </c>
      <c r="Q9" s="12">
        <f>P9*12.5/28</f>
        <v>53.571428571428569</v>
      </c>
    </row>
    <row r="10" spans="1:17" ht="15.75" customHeight="1">
      <c r="A10" s="3">
        <v>2</v>
      </c>
      <c r="B10" s="4" t="s">
        <v>12</v>
      </c>
      <c r="C10" s="4" t="s">
        <v>25</v>
      </c>
      <c r="D10" s="5">
        <v>28</v>
      </c>
      <c r="E10" s="5">
        <v>28</v>
      </c>
      <c r="F10" s="10">
        <v>1</v>
      </c>
      <c r="G10" s="5">
        <v>1</v>
      </c>
      <c r="H10" s="5">
        <v>1</v>
      </c>
      <c r="I10" s="5">
        <v>3</v>
      </c>
      <c r="J10" s="5">
        <v>4</v>
      </c>
      <c r="K10" s="5">
        <v>5</v>
      </c>
      <c r="L10" s="5">
        <v>7</v>
      </c>
      <c r="M10" s="5">
        <v>4</v>
      </c>
      <c r="N10" s="5">
        <v>3</v>
      </c>
      <c r="O10" s="5">
        <v>0</v>
      </c>
      <c r="P10" s="5">
        <f t="shared" ref="P10:P15" si="0">G10*8+H10*7+I10*6+J10*5+K10*4+L10*3+M10*2+N10*1+O10*0</f>
        <v>105</v>
      </c>
      <c r="Q10" s="12">
        <f t="shared" ref="Q10:Q14" si="1">P10*12.5/28</f>
        <v>46.875</v>
      </c>
    </row>
    <row r="11" spans="1:17" ht="15.75" customHeight="1">
      <c r="A11" s="3">
        <v>3</v>
      </c>
      <c r="B11" s="4" t="s">
        <v>13</v>
      </c>
      <c r="C11" s="4" t="s">
        <v>45</v>
      </c>
      <c r="D11" s="5">
        <v>28</v>
      </c>
      <c r="E11" s="5">
        <v>26</v>
      </c>
      <c r="F11" s="11">
        <v>0.92849999999999999</v>
      </c>
      <c r="G11" s="5">
        <v>1</v>
      </c>
      <c r="H11" s="5">
        <v>2</v>
      </c>
      <c r="I11" s="5">
        <v>5</v>
      </c>
      <c r="J11" s="5">
        <v>2</v>
      </c>
      <c r="K11" s="5">
        <v>3</v>
      </c>
      <c r="L11" s="5">
        <v>7</v>
      </c>
      <c r="M11" s="5">
        <v>0</v>
      </c>
      <c r="N11" s="5">
        <v>5</v>
      </c>
      <c r="O11" s="5">
        <v>2</v>
      </c>
      <c r="P11" s="5">
        <f t="shared" si="0"/>
        <v>100</v>
      </c>
      <c r="Q11" s="12">
        <f t="shared" si="1"/>
        <v>44.642857142857146</v>
      </c>
    </row>
    <row r="12" spans="1:17" ht="15.75" customHeight="1">
      <c r="A12" s="3">
        <v>4</v>
      </c>
      <c r="B12" s="8" t="s">
        <v>27</v>
      </c>
      <c r="C12" s="4" t="s">
        <v>28</v>
      </c>
      <c r="D12" s="5">
        <v>28</v>
      </c>
      <c r="E12" s="5">
        <v>28</v>
      </c>
      <c r="F12" s="10">
        <v>1</v>
      </c>
      <c r="G12" s="5">
        <v>0</v>
      </c>
      <c r="H12" s="5">
        <v>2</v>
      </c>
      <c r="I12" s="5">
        <v>2</v>
      </c>
      <c r="J12" s="5">
        <v>4</v>
      </c>
      <c r="K12" s="5">
        <v>10</v>
      </c>
      <c r="L12" s="5">
        <v>5</v>
      </c>
      <c r="M12" s="5">
        <v>5</v>
      </c>
      <c r="N12" s="5">
        <v>0</v>
      </c>
      <c r="O12" s="5">
        <v>0</v>
      </c>
      <c r="P12" s="5">
        <f t="shared" si="0"/>
        <v>111</v>
      </c>
      <c r="Q12" s="12">
        <f t="shared" si="1"/>
        <v>49.553571428571431</v>
      </c>
    </row>
    <row r="13" spans="1:17" ht="15.75" customHeight="1">
      <c r="A13" s="3">
        <v>5</v>
      </c>
      <c r="B13" s="4" t="s">
        <v>29</v>
      </c>
      <c r="C13" s="4" t="s">
        <v>30</v>
      </c>
      <c r="D13" s="5">
        <v>28</v>
      </c>
      <c r="E13" s="5">
        <v>28</v>
      </c>
      <c r="F13" s="10">
        <v>1</v>
      </c>
      <c r="G13" s="5">
        <v>1</v>
      </c>
      <c r="H13" s="5">
        <v>5</v>
      </c>
      <c r="I13" s="5">
        <v>5</v>
      </c>
      <c r="J13" s="5">
        <v>3</v>
      </c>
      <c r="K13" s="5">
        <v>6</v>
      </c>
      <c r="L13" s="5">
        <v>6</v>
      </c>
      <c r="M13" s="5">
        <v>2</v>
      </c>
      <c r="N13" s="5">
        <v>0</v>
      </c>
      <c r="O13" s="5">
        <v>0</v>
      </c>
      <c r="P13" s="5">
        <f t="shared" si="0"/>
        <v>134</v>
      </c>
      <c r="Q13" s="12">
        <f t="shared" si="1"/>
        <v>59.821428571428569</v>
      </c>
    </row>
    <row r="14" spans="1:17" ht="15.75" customHeight="1">
      <c r="A14" s="3">
        <v>6</v>
      </c>
      <c r="B14" s="4" t="s">
        <v>50</v>
      </c>
      <c r="C14" s="4" t="s">
        <v>51</v>
      </c>
      <c r="D14" s="5">
        <v>28</v>
      </c>
      <c r="E14" s="5">
        <v>25</v>
      </c>
      <c r="F14" s="11">
        <v>0.89280000000000004</v>
      </c>
      <c r="G14" s="5">
        <v>0</v>
      </c>
      <c r="H14" s="5">
        <v>1</v>
      </c>
      <c r="I14" s="5">
        <v>2</v>
      </c>
      <c r="J14" s="5">
        <v>3</v>
      </c>
      <c r="K14" s="5">
        <v>7</v>
      </c>
      <c r="L14" s="5">
        <v>4</v>
      </c>
      <c r="M14" s="5">
        <v>6</v>
      </c>
      <c r="N14" s="5">
        <v>2</v>
      </c>
      <c r="O14" s="5">
        <v>3</v>
      </c>
      <c r="P14" s="5">
        <f t="shared" si="0"/>
        <v>88</v>
      </c>
      <c r="Q14" s="12">
        <f t="shared" si="1"/>
        <v>39.285714285714285</v>
      </c>
    </row>
    <row r="15" spans="1:17" ht="15.75" customHeight="1">
      <c r="A15" s="3"/>
      <c r="B15" s="4"/>
      <c r="C15" s="4" t="s">
        <v>33</v>
      </c>
      <c r="D15" s="5"/>
      <c r="E15" s="5"/>
      <c r="F15" s="5"/>
      <c r="G15" s="5">
        <f t="shared" ref="G15:O15" si="2">SUM(G9:G14)</f>
        <v>3</v>
      </c>
      <c r="H15" s="5">
        <f t="shared" si="2"/>
        <v>12</v>
      </c>
      <c r="I15" s="5">
        <f t="shared" si="2"/>
        <v>24</v>
      </c>
      <c r="J15" s="5">
        <f t="shared" si="2"/>
        <v>22</v>
      </c>
      <c r="K15" s="5">
        <f t="shared" si="2"/>
        <v>36</v>
      </c>
      <c r="L15" s="5">
        <f t="shared" si="2"/>
        <v>33</v>
      </c>
      <c r="M15" s="5">
        <f t="shared" si="2"/>
        <v>21</v>
      </c>
      <c r="N15" s="5">
        <f t="shared" si="2"/>
        <v>11</v>
      </c>
      <c r="O15" s="5">
        <f t="shared" si="2"/>
        <v>5</v>
      </c>
      <c r="P15" s="5">
        <f t="shared" si="0"/>
        <v>658</v>
      </c>
      <c r="Q15" s="12">
        <f>P15*100/28/48</f>
        <v>48.958333333333336</v>
      </c>
    </row>
    <row r="21" spans="1:17" ht="26.25">
      <c r="A21" s="14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6.25">
      <c r="A22" s="14" t="s">
        <v>44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6.25">
      <c r="A23" s="14" t="s">
        <v>34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.75">
      <c r="A24" s="6" t="s">
        <v>17</v>
      </c>
      <c r="B24" s="6"/>
      <c r="C24" s="9" t="s">
        <v>16</v>
      </c>
      <c r="D24" s="6"/>
    </row>
    <row r="25" spans="1:17" ht="15.75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"/>
    </row>
    <row r="27" spans="1:17" ht="15.75">
      <c r="A27" s="5">
        <v>1</v>
      </c>
      <c r="B27" s="5">
        <v>2</v>
      </c>
      <c r="C27" s="5">
        <v>3</v>
      </c>
      <c r="D27" s="5">
        <v>4</v>
      </c>
      <c r="E27" s="5">
        <v>5</v>
      </c>
      <c r="F27" s="5">
        <v>6</v>
      </c>
      <c r="G27" s="5">
        <v>7</v>
      </c>
      <c r="H27" s="5">
        <v>8</v>
      </c>
      <c r="I27" s="5">
        <v>9</v>
      </c>
      <c r="J27" s="5">
        <v>10</v>
      </c>
      <c r="K27" s="5">
        <v>11</v>
      </c>
      <c r="L27" s="5">
        <v>12</v>
      </c>
      <c r="M27" s="5">
        <v>13</v>
      </c>
      <c r="N27" s="5">
        <v>14</v>
      </c>
      <c r="O27" s="5">
        <v>15</v>
      </c>
      <c r="P27" s="5">
        <v>16</v>
      </c>
      <c r="Q27" s="5">
        <v>17</v>
      </c>
    </row>
    <row r="28" spans="1:17" ht="31.5">
      <c r="A28" s="3" t="s">
        <v>0</v>
      </c>
      <c r="B28" s="4" t="s">
        <v>1</v>
      </c>
      <c r="C28" s="4" t="s">
        <v>14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20</v>
      </c>
      <c r="N28" s="4" t="s">
        <v>21</v>
      </c>
      <c r="O28" s="4" t="s">
        <v>22</v>
      </c>
      <c r="P28" s="4" t="s">
        <v>23</v>
      </c>
      <c r="Q28" s="8" t="s">
        <v>15</v>
      </c>
    </row>
    <row r="29" spans="1:17" ht="15.75">
      <c r="A29" s="3">
        <v>1</v>
      </c>
      <c r="B29" s="4" t="s">
        <v>11</v>
      </c>
      <c r="C29" s="4" t="s">
        <v>24</v>
      </c>
      <c r="D29" s="5">
        <v>34</v>
      </c>
      <c r="E29" s="5">
        <v>34</v>
      </c>
      <c r="F29" s="10">
        <v>1</v>
      </c>
      <c r="G29" s="5">
        <v>4</v>
      </c>
      <c r="H29" s="5">
        <v>11</v>
      </c>
      <c r="I29" s="5">
        <v>5</v>
      </c>
      <c r="J29" s="5">
        <v>7</v>
      </c>
      <c r="K29" s="5">
        <v>5</v>
      </c>
      <c r="L29" s="5">
        <v>2</v>
      </c>
      <c r="M29" s="5">
        <v>0</v>
      </c>
      <c r="N29" s="5">
        <v>0</v>
      </c>
      <c r="O29" s="5">
        <v>0</v>
      </c>
      <c r="P29" s="5">
        <f>G29*8+H29*7+I29*6+J29*5+K29*4+L29*3+M29*2+N29*1+O29*0</f>
        <v>200</v>
      </c>
      <c r="Q29" s="12">
        <f>P29*12.5/D29</f>
        <v>73.529411764705884</v>
      </c>
    </row>
    <row r="30" spans="1:17" ht="15.75">
      <c r="A30" s="3">
        <v>2</v>
      </c>
      <c r="B30" s="4" t="s">
        <v>12</v>
      </c>
      <c r="C30" s="4" t="s">
        <v>25</v>
      </c>
      <c r="D30" s="5">
        <v>6</v>
      </c>
      <c r="E30" s="5">
        <v>6</v>
      </c>
      <c r="F30" s="10">
        <v>1</v>
      </c>
      <c r="G30" s="5">
        <v>0</v>
      </c>
      <c r="H30" s="5">
        <v>1</v>
      </c>
      <c r="I30" s="5">
        <v>1</v>
      </c>
      <c r="J30" s="5">
        <v>0</v>
      </c>
      <c r="K30" s="5">
        <v>1</v>
      </c>
      <c r="L30" s="5">
        <v>2</v>
      </c>
      <c r="M30" s="5">
        <v>1</v>
      </c>
      <c r="N30" s="5">
        <v>0</v>
      </c>
      <c r="O30" s="5">
        <v>0</v>
      </c>
      <c r="P30" s="5">
        <f t="shared" ref="P30:P37" si="3">G30*8+H30*7+I30*6+J30*5+K30*4+L30*3+M30*2+N30*1+O30*0</f>
        <v>25</v>
      </c>
      <c r="Q30" s="12">
        <f t="shared" ref="Q30:Q36" si="4">P30*12.5/D30</f>
        <v>52.083333333333336</v>
      </c>
    </row>
    <row r="31" spans="1:17" ht="15.75">
      <c r="A31" s="3">
        <v>3</v>
      </c>
      <c r="B31" s="4" t="s">
        <v>13</v>
      </c>
      <c r="C31" s="4" t="s">
        <v>48</v>
      </c>
      <c r="D31" s="5">
        <v>28</v>
      </c>
      <c r="E31" s="5">
        <v>28</v>
      </c>
      <c r="F31" s="10">
        <v>1</v>
      </c>
      <c r="G31" s="5">
        <v>3</v>
      </c>
      <c r="H31" s="5">
        <v>5</v>
      </c>
      <c r="I31" s="5">
        <v>5</v>
      </c>
      <c r="J31" s="5">
        <v>5</v>
      </c>
      <c r="K31" s="5">
        <v>4</v>
      </c>
      <c r="L31" s="5">
        <v>3</v>
      </c>
      <c r="M31" s="5">
        <v>0</v>
      </c>
      <c r="N31" s="5">
        <v>3</v>
      </c>
      <c r="O31" s="5">
        <v>0</v>
      </c>
      <c r="P31" s="5">
        <f t="shared" si="3"/>
        <v>142</v>
      </c>
      <c r="Q31" s="12">
        <f t="shared" si="4"/>
        <v>63.392857142857146</v>
      </c>
    </row>
    <row r="32" spans="1:17" ht="15.75">
      <c r="A32" s="3">
        <v>4</v>
      </c>
      <c r="B32" s="8" t="s">
        <v>27</v>
      </c>
      <c r="C32" s="4" t="s">
        <v>35</v>
      </c>
      <c r="D32" s="5">
        <v>34</v>
      </c>
      <c r="E32" s="5">
        <v>34</v>
      </c>
      <c r="F32" s="10">
        <v>1</v>
      </c>
      <c r="G32" s="5">
        <v>4</v>
      </c>
      <c r="H32" s="5">
        <v>6</v>
      </c>
      <c r="I32" s="5">
        <v>6</v>
      </c>
      <c r="J32" s="5">
        <v>8</v>
      </c>
      <c r="K32" s="5">
        <v>3</v>
      </c>
      <c r="L32" s="5">
        <v>4</v>
      </c>
      <c r="M32" s="5">
        <v>3</v>
      </c>
      <c r="N32" s="5">
        <v>0</v>
      </c>
      <c r="O32" s="5">
        <v>0</v>
      </c>
      <c r="P32" s="5">
        <f t="shared" si="3"/>
        <v>180</v>
      </c>
      <c r="Q32" s="12">
        <f t="shared" si="4"/>
        <v>66.17647058823529</v>
      </c>
    </row>
    <row r="33" spans="1:17" ht="15.75">
      <c r="A33" s="3">
        <v>5</v>
      </c>
      <c r="B33" s="4" t="s">
        <v>29</v>
      </c>
      <c r="C33" s="4" t="s">
        <v>49</v>
      </c>
      <c r="D33" s="5">
        <v>34</v>
      </c>
      <c r="E33" s="5">
        <v>34</v>
      </c>
      <c r="F33" s="10">
        <v>1</v>
      </c>
      <c r="G33" s="5">
        <v>5</v>
      </c>
      <c r="H33" s="5">
        <v>8</v>
      </c>
      <c r="I33" s="5">
        <v>9</v>
      </c>
      <c r="J33" s="5">
        <v>4</v>
      </c>
      <c r="K33" s="5">
        <v>2</v>
      </c>
      <c r="L33" s="5">
        <v>4</v>
      </c>
      <c r="M33" s="5">
        <v>2</v>
      </c>
      <c r="N33" s="5">
        <v>0</v>
      </c>
      <c r="O33" s="5">
        <v>0</v>
      </c>
      <c r="P33" s="5">
        <f t="shared" si="3"/>
        <v>194</v>
      </c>
      <c r="Q33" s="12">
        <f t="shared" si="4"/>
        <v>71.32352941176471</v>
      </c>
    </row>
    <row r="34" spans="1:17" ht="15.75">
      <c r="A34" s="3">
        <v>6</v>
      </c>
      <c r="B34" s="4" t="s">
        <v>31</v>
      </c>
      <c r="C34" s="4" t="s">
        <v>32</v>
      </c>
      <c r="D34" s="5">
        <v>12</v>
      </c>
      <c r="E34" s="5">
        <v>12</v>
      </c>
      <c r="F34" s="10">
        <v>1</v>
      </c>
      <c r="G34" s="5">
        <v>1</v>
      </c>
      <c r="H34" s="5">
        <v>5</v>
      </c>
      <c r="I34" s="5">
        <v>0</v>
      </c>
      <c r="J34" s="5">
        <v>2</v>
      </c>
      <c r="K34" s="5">
        <v>2</v>
      </c>
      <c r="L34" s="5">
        <v>2</v>
      </c>
      <c r="M34" s="5">
        <v>0</v>
      </c>
      <c r="N34" s="5">
        <v>0</v>
      </c>
      <c r="O34" s="5">
        <v>0</v>
      </c>
      <c r="P34" s="5">
        <f t="shared" si="3"/>
        <v>67</v>
      </c>
      <c r="Q34" s="12">
        <f t="shared" si="4"/>
        <v>69.791666666666671</v>
      </c>
    </row>
    <row r="35" spans="1:17" ht="17.25" customHeight="1">
      <c r="A35" s="3">
        <v>7</v>
      </c>
      <c r="B35" s="4" t="s">
        <v>36</v>
      </c>
      <c r="C35" s="4" t="s">
        <v>37</v>
      </c>
      <c r="D35" s="5">
        <v>22</v>
      </c>
      <c r="E35" s="5">
        <v>22</v>
      </c>
      <c r="F35" s="10">
        <v>1</v>
      </c>
      <c r="G35" s="5">
        <v>2</v>
      </c>
      <c r="H35" s="5">
        <v>8</v>
      </c>
      <c r="I35" s="5">
        <v>6</v>
      </c>
      <c r="J35" s="5">
        <v>4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f t="shared" si="3"/>
        <v>136</v>
      </c>
      <c r="Q35" s="12">
        <f t="shared" si="4"/>
        <v>77.272727272727266</v>
      </c>
    </row>
    <row r="36" spans="1:17" ht="17.25" customHeight="1">
      <c r="A36" s="3">
        <v>8</v>
      </c>
      <c r="B36" s="4" t="s">
        <v>50</v>
      </c>
      <c r="C36" s="4" t="s">
        <v>51</v>
      </c>
      <c r="D36" s="5">
        <v>34</v>
      </c>
      <c r="E36" s="5">
        <v>34</v>
      </c>
      <c r="F36" s="10">
        <v>1</v>
      </c>
      <c r="G36" s="5">
        <v>0</v>
      </c>
      <c r="H36" s="5">
        <v>2</v>
      </c>
      <c r="I36" s="5">
        <v>6</v>
      </c>
      <c r="J36" s="5">
        <v>18</v>
      </c>
      <c r="K36" s="5">
        <v>2</v>
      </c>
      <c r="L36" s="5">
        <v>3</v>
      </c>
      <c r="M36" s="5">
        <v>2</v>
      </c>
      <c r="N36" s="5">
        <v>1</v>
      </c>
      <c r="O36" s="5">
        <v>0</v>
      </c>
      <c r="P36" s="5">
        <f t="shared" si="3"/>
        <v>162</v>
      </c>
      <c r="Q36" s="12">
        <f t="shared" si="4"/>
        <v>59.558823529411768</v>
      </c>
    </row>
    <row r="37" spans="1:17" ht="15.75">
      <c r="A37" s="3"/>
      <c r="B37" s="4"/>
      <c r="C37" s="4" t="s">
        <v>33</v>
      </c>
      <c r="D37" s="5"/>
      <c r="E37" s="5"/>
      <c r="F37" s="5"/>
      <c r="G37" s="5">
        <f t="shared" ref="G37:O37" si="5">SUM(G29:G36)</f>
        <v>19</v>
      </c>
      <c r="H37" s="5">
        <f t="shared" si="5"/>
        <v>46</v>
      </c>
      <c r="I37" s="5">
        <f t="shared" si="5"/>
        <v>38</v>
      </c>
      <c r="J37" s="5">
        <f t="shared" si="5"/>
        <v>48</v>
      </c>
      <c r="K37" s="5">
        <f t="shared" si="5"/>
        <v>21</v>
      </c>
      <c r="L37" s="5">
        <f t="shared" si="5"/>
        <v>20</v>
      </c>
      <c r="M37" s="5">
        <f t="shared" si="5"/>
        <v>8</v>
      </c>
      <c r="N37" s="5">
        <f t="shared" si="5"/>
        <v>4</v>
      </c>
      <c r="O37" s="5">
        <f t="shared" si="5"/>
        <v>0</v>
      </c>
      <c r="P37" s="5">
        <f t="shared" si="3"/>
        <v>1106</v>
      </c>
      <c r="Q37" s="12">
        <f>P37*100/34/48</f>
        <v>67.769607843137251</v>
      </c>
    </row>
    <row r="41" spans="1:17" ht="26.25">
      <c r="A41" s="14" t="s">
        <v>18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26.25">
      <c r="A42" s="14" t="s">
        <v>44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26.25">
      <c r="A43" s="14" t="s">
        <v>38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75">
      <c r="A44" s="6" t="s">
        <v>17</v>
      </c>
      <c r="B44" s="6"/>
      <c r="C44" s="9" t="s">
        <v>16</v>
      </c>
      <c r="D44" s="6"/>
    </row>
    <row r="45" spans="1:17" ht="15.75">
      <c r="A45" s="15" t="s">
        <v>26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"/>
    </row>
    <row r="47" spans="1:17" ht="15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</row>
    <row r="48" spans="1:17" ht="31.5">
      <c r="A48" s="3" t="s">
        <v>0</v>
      </c>
      <c r="B48" s="4" t="s">
        <v>1</v>
      </c>
      <c r="C48" s="4" t="s">
        <v>14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4" t="s">
        <v>7</v>
      </c>
      <c r="J48" s="4" t="s">
        <v>8</v>
      </c>
      <c r="K48" s="4" t="s">
        <v>9</v>
      </c>
      <c r="L48" s="4" t="s">
        <v>10</v>
      </c>
      <c r="M48" s="4" t="s">
        <v>20</v>
      </c>
      <c r="N48" s="4" t="s">
        <v>21</v>
      </c>
      <c r="O48" s="4" t="s">
        <v>22</v>
      </c>
      <c r="P48" s="4" t="s">
        <v>23</v>
      </c>
      <c r="Q48" s="8" t="s">
        <v>15</v>
      </c>
    </row>
    <row r="49" spans="1:17" ht="15.75">
      <c r="A49" s="3">
        <v>1</v>
      </c>
      <c r="B49" s="4" t="s">
        <v>11</v>
      </c>
      <c r="C49" s="4" t="s">
        <v>52</v>
      </c>
      <c r="D49" s="5">
        <v>21</v>
      </c>
      <c r="E49" s="5">
        <v>21</v>
      </c>
      <c r="F49" s="10">
        <v>1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  <c r="L49" s="5">
        <v>5</v>
      </c>
      <c r="M49" s="5">
        <v>5</v>
      </c>
      <c r="N49" s="5">
        <v>9</v>
      </c>
      <c r="O49" s="5">
        <v>0</v>
      </c>
      <c r="P49" s="5">
        <f>G49*8+H49*7+I49*6+J49*5+K49*4+L49*3+M49*2+N49*1+O49*0</f>
        <v>43</v>
      </c>
      <c r="Q49" s="12">
        <f>P49*12.5/D49</f>
        <v>25.595238095238095</v>
      </c>
    </row>
    <row r="50" spans="1:17" ht="15.75">
      <c r="A50" s="3">
        <v>2</v>
      </c>
      <c r="B50" s="4" t="s">
        <v>12</v>
      </c>
      <c r="C50" s="4" t="s">
        <v>53</v>
      </c>
      <c r="D50" s="5">
        <v>21</v>
      </c>
      <c r="E50" s="5">
        <v>21</v>
      </c>
      <c r="F50" s="10">
        <v>1</v>
      </c>
      <c r="G50" s="5">
        <v>0</v>
      </c>
      <c r="H50" s="5">
        <v>1</v>
      </c>
      <c r="I50" s="5">
        <v>1</v>
      </c>
      <c r="J50" s="5">
        <v>0</v>
      </c>
      <c r="K50" s="5">
        <v>2</v>
      </c>
      <c r="L50" s="5">
        <v>8</v>
      </c>
      <c r="M50" s="5">
        <v>7</v>
      </c>
      <c r="N50" s="5">
        <v>2</v>
      </c>
      <c r="O50" s="5">
        <v>0</v>
      </c>
      <c r="P50" s="5">
        <f t="shared" ref="P50:P55" si="6">G50*8+H50*7+I50*6+J50*5+K50*4+L50*3+M50*2+N50*1+O50*0</f>
        <v>61</v>
      </c>
      <c r="Q50" s="12">
        <f t="shared" ref="Q50:Q54" si="7">P50*12.5/D50</f>
        <v>36.30952380952381</v>
      </c>
    </row>
    <row r="51" spans="1:17" ht="15.75">
      <c r="A51" s="3">
        <v>3</v>
      </c>
      <c r="B51" s="8" t="s">
        <v>39</v>
      </c>
      <c r="C51" s="4" t="s">
        <v>40</v>
      </c>
      <c r="D51" s="5">
        <v>21</v>
      </c>
      <c r="E51" s="5">
        <v>13</v>
      </c>
      <c r="F51" s="11">
        <v>0.61899999999999999</v>
      </c>
      <c r="G51" s="5">
        <v>1</v>
      </c>
      <c r="H51" s="5">
        <v>1</v>
      </c>
      <c r="I51" s="5">
        <v>0</v>
      </c>
      <c r="J51" s="5">
        <v>3</v>
      </c>
      <c r="K51" s="5">
        <v>3</v>
      </c>
      <c r="L51" s="5">
        <v>2</v>
      </c>
      <c r="M51" s="5">
        <v>0</v>
      </c>
      <c r="N51" s="5">
        <v>3</v>
      </c>
      <c r="O51" s="5">
        <v>8</v>
      </c>
      <c r="P51" s="5">
        <f t="shared" si="6"/>
        <v>51</v>
      </c>
      <c r="Q51" s="12">
        <f t="shared" si="7"/>
        <v>30.357142857142858</v>
      </c>
    </row>
    <row r="52" spans="1:17" ht="15.75">
      <c r="A52" s="3">
        <v>4</v>
      </c>
      <c r="B52" s="4" t="s">
        <v>41</v>
      </c>
      <c r="C52" s="4" t="s">
        <v>42</v>
      </c>
      <c r="D52" s="5">
        <v>21</v>
      </c>
      <c r="E52" s="5">
        <v>21</v>
      </c>
      <c r="F52" s="10">
        <v>1</v>
      </c>
      <c r="G52" s="5">
        <v>1</v>
      </c>
      <c r="H52" s="5">
        <v>0</v>
      </c>
      <c r="I52" s="5">
        <v>2</v>
      </c>
      <c r="J52" s="5">
        <v>3</v>
      </c>
      <c r="K52" s="5">
        <v>1</v>
      </c>
      <c r="L52" s="5">
        <v>3</v>
      </c>
      <c r="M52" s="5">
        <v>10</v>
      </c>
      <c r="N52" s="5">
        <v>1</v>
      </c>
      <c r="O52" s="5">
        <v>0</v>
      </c>
      <c r="P52" s="5">
        <f t="shared" si="6"/>
        <v>69</v>
      </c>
      <c r="Q52" s="12">
        <f t="shared" si="7"/>
        <v>41.071428571428569</v>
      </c>
    </row>
    <row r="53" spans="1:17" ht="15.75">
      <c r="A53" s="3">
        <v>5</v>
      </c>
      <c r="B53" s="4" t="s">
        <v>43</v>
      </c>
      <c r="C53" s="4" t="s">
        <v>54</v>
      </c>
      <c r="D53" s="5">
        <v>21</v>
      </c>
      <c r="E53" s="5">
        <v>21</v>
      </c>
      <c r="F53" s="10">
        <v>1</v>
      </c>
      <c r="G53" s="5">
        <v>0</v>
      </c>
      <c r="H53" s="5">
        <v>2</v>
      </c>
      <c r="I53" s="5">
        <v>1</v>
      </c>
      <c r="J53" s="5">
        <v>1</v>
      </c>
      <c r="K53" s="5">
        <v>4</v>
      </c>
      <c r="L53" s="5">
        <v>0</v>
      </c>
      <c r="M53" s="5">
        <v>8</v>
      </c>
      <c r="N53" s="5">
        <v>5</v>
      </c>
      <c r="O53" s="5">
        <v>0</v>
      </c>
      <c r="P53" s="5">
        <f t="shared" si="6"/>
        <v>62</v>
      </c>
      <c r="Q53" s="12">
        <f t="shared" si="7"/>
        <v>36.904761904761905</v>
      </c>
    </row>
    <row r="54" spans="1:17" ht="21.75" customHeight="1">
      <c r="A54" s="3">
        <v>6</v>
      </c>
      <c r="B54" s="4" t="s">
        <v>50</v>
      </c>
      <c r="C54" s="4" t="s">
        <v>51</v>
      </c>
      <c r="D54" s="5">
        <v>21</v>
      </c>
      <c r="E54" s="5">
        <v>21</v>
      </c>
      <c r="F54" s="10">
        <v>1</v>
      </c>
      <c r="G54" s="5">
        <v>0</v>
      </c>
      <c r="H54" s="5">
        <v>1</v>
      </c>
      <c r="I54" s="5">
        <v>0</v>
      </c>
      <c r="J54" s="5">
        <v>1</v>
      </c>
      <c r="K54" s="5">
        <v>3</v>
      </c>
      <c r="L54" s="5">
        <v>5</v>
      </c>
      <c r="M54" s="5">
        <v>6</v>
      </c>
      <c r="N54" s="5">
        <v>5</v>
      </c>
      <c r="O54" s="5">
        <v>0</v>
      </c>
      <c r="P54" s="5">
        <f t="shared" si="6"/>
        <v>56</v>
      </c>
      <c r="Q54" s="12">
        <f t="shared" si="7"/>
        <v>33.333333333333336</v>
      </c>
    </row>
    <row r="55" spans="1:17" ht="15.75">
      <c r="A55" s="3"/>
      <c r="B55" s="4"/>
      <c r="C55" s="4" t="s">
        <v>33</v>
      </c>
      <c r="D55" s="5"/>
      <c r="E55" s="5"/>
      <c r="F55" s="5"/>
      <c r="G55" s="5">
        <f t="shared" ref="G55:O55" si="8">SUM(G49:G54)</f>
        <v>2</v>
      </c>
      <c r="H55" s="5">
        <f t="shared" si="8"/>
        <v>5</v>
      </c>
      <c r="I55" s="5">
        <f t="shared" si="8"/>
        <v>4</v>
      </c>
      <c r="J55" s="5">
        <f t="shared" si="8"/>
        <v>9</v>
      </c>
      <c r="K55" s="5">
        <f t="shared" si="8"/>
        <v>14</v>
      </c>
      <c r="L55" s="5">
        <f t="shared" si="8"/>
        <v>23</v>
      </c>
      <c r="M55" s="5">
        <f t="shared" si="8"/>
        <v>36</v>
      </c>
      <c r="N55" s="5">
        <f t="shared" si="8"/>
        <v>25</v>
      </c>
      <c r="O55" s="5">
        <f t="shared" si="8"/>
        <v>8</v>
      </c>
      <c r="P55" s="5">
        <f t="shared" si="6"/>
        <v>342</v>
      </c>
      <c r="Q55" s="12">
        <f>P55*100/21/48</f>
        <v>33.928571428571431</v>
      </c>
    </row>
    <row r="59" spans="1:17" ht="26.25">
      <c r="A59" s="14" t="s">
        <v>18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26.25">
      <c r="A60" s="14" t="s">
        <v>44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26.25">
      <c r="A61" s="14" t="s">
        <v>55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>
      <c r="A62" s="6" t="s">
        <v>17</v>
      </c>
      <c r="B62" s="6"/>
      <c r="C62" s="9" t="s">
        <v>16</v>
      </c>
      <c r="D62" s="6"/>
    </row>
    <row r="63" spans="1:17" ht="15.75">
      <c r="A63" s="15" t="s">
        <v>26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"/>
    </row>
    <row r="65" spans="1:17" ht="15.75">
      <c r="A65" s="5">
        <v>1</v>
      </c>
      <c r="B65" s="5">
        <v>2</v>
      </c>
      <c r="C65" s="5">
        <v>3</v>
      </c>
      <c r="D65" s="5">
        <v>4</v>
      </c>
      <c r="E65" s="5">
        <v>5</v>
      </c>
      <c r="F65" s="5">
        <v>6</v>
      </c>
      <c r="G65" s="5">
        <v>7</v>
      </c>
      <c r="H65" s="5">
        <v>8</v>
      </c>
      <c r="I65" s="5">
        <v>9</v>
      </c>
      <c r="J65" s="5">
        <v>10</v>
      </c>
      <c r="K65" s="5">
        <v>11</v>
      </c>
      <c r="L65" s="5">
        <v>12</v>
      </c>
      <c r="M65" s="5">
        <v>13</v>
      </c>
      <c r="N65" s="5">
        <v>14</v>
      </c>
      <c r="O65" s="5">
        <v>15</v>
      </c>
      <c r="P65" s="5">
        <v>16</v>
      </c>
      <c r="Q65" s="5">
        <v>17</v>
      </c>
    </row>
    <row r="66" spans="1:17" ht="31.5">
      <c r="A66" s="3" t="s">
        <v>0</v>
      </c>
      <c r="B66" s="4" t="s">
        <v>1</v>
      </c>
      <c r="C66" s="4" t="s">
        <v>14</v>
      </c>
      <c r="D66" s="4" t="s">
        <v>2</v>
      </c>
      <c r="E66" s="4" t="s">
        <v>3</v>
      </c>
      <c r="F66" s="4" t="s">
        <v>4</v>
      </c>
      <c r="G66" s="4" t="s">
        <v>5</v>
      </c>
      <c r="H66" s="4" t="s">
        <v>6</v>
      </c>
      <c r="I66" s="4" t="s">
        <v>7</v>
      </c>
      <c r="J66" s="4" t="s">
        <v>8</v>
      </c>
      <c r="K66" s="4" t="s">
        <v>9</v>
      </c>
      <c r="L66" s="4" t="s">
        <v>10</v>
      </c>
      <c r="M66" s="4" t="s">
        <v>20</v>
      </c>
      <c r="N66" s="4" t="s">
        <v>21</v>
      </c>
      <c r="O66" s="4" t="s">
        <v>22</v>
      </c>
      <c r="P66" s="4" t="s">
        <v>23</v>
      </c>
      <c r="Q66" s="8" t="s">
        <v>15</v>
      </c>
    </row>
    <row r="67" spans="1:17" ht="15.75">
      <c r="A67" s="3">
        <v>1</v>
      </c>
      <c r="B67" s="4" t="s">
        <v>11</v>
      </c>
      <c r="C67" s="4" t="s">
        <v>24</v>
      </c>
      <c r="D67" s="5">
        <v>21</v>
      </c>
      <c r="E67" s="5">
        <v>21</v>
      </c>
      <c r="F67" s="10">
        <v>1</v>
      </c>
      <c r="G67" s="5">
        <v>0</v>
      </c>
      <c r="H67" s="5">
        <v>2</v>
      </c>
      <c r="I67" s="5">
        <v>0</v>
      </c>
      <c r="J67" s="5">
        <v>1</v>
      </c>
      <c r="K67" s="5">
        <v>3</v>
      </c>
      <c r="L67" s="5">
        <v>5</v>
      </c>
      <c r="M67" s="5">
        <v>6</v>
      </c>
      <c r="N67" s="5">
        <v>4</v>
      </c>
      <c r="O67" s="5">
        <v>0</v>
      </c>
      <c r="P67" s="5">
        <f>G67*8+H67*7+I67*6+J67*5+K67*4+L67*3+M67*2+N67*1+O67*0</f>
        <v>62</v>
      </c>
      <c r="Q67" s="12">
        <f>P67*12.5/D67</f>
        <v>36.904761904761905</v>
      </c>
    </row>
    <row r="68" spans="1:17" ht="15.75">
      <c r="A68" s="3">
        <v>2</v>
      </c>
      <c r="B68" s="4" t="s">
        <v>12</v>
      </c>
      <c r="C68" s="4" t="s">
        <v>53</v>
      </c>
      <c r="D68" s="5">
        <v>8</v>
      </c>
      <c r="E68" s="5">
        <v>8</v>
      </c>
      <c r="F68" s="10">
        <v>1</v>
      </c>
      <c r="G68" s="5">
        <v>0</v>
      </c>
      <c r="H68" s="5">
        <v>0</v>
      </c>
      <c r="I68" s="5">
        <v>0</v>
      </c>
      <c r="J68" s="5">
        <v>1</v>
      </c>
      <c r="K68" s="5">
        <v>1</v>
      </c>
      <c r="L68" s="5">
        <v>2</v>
      </c>
      <c r="M68" s="5">
        <v>2</v>
      </c>
      <c r="N68" s="5">
        <v>2</v>
      </c>
      <c r="O68" s="5">
        <v>0</v>
      </c>
      <c r="P68" s="5">
        <f t="shared" ref="P68:P75" si="9">G68*8+H68*7+I68*6+J68*5+K68*4+L68*3+M68*2+N68*1+O68*0</f>
        <v>21</v>
      </c>
      <c r="Q68" s="12">
        <f t="shared" ref="Q68:Q74" si="10">P68*12.5/D68</f>
        <v>32.8125</v>
      </c>
    </row>
    <row r="69" spans="1:17" ht="15.75">
      <c r="A69" s="3">
        <v>3</v>
      </c>
      <c r="B69" s="4" t="s">
        <v>13</v>
      </c>
      <c r="C69" s="4" t="s">
        <v>45</v>
      </c>
      <c r="D69" s="5">
        <v>9</v>
      </c>
      <c r="E69" s="5">
        <v>9</v>
      </c>
      <c r="F69" s="10">
        <v>1</v>
      </c>
      <c r="G69" s="5">
        <v>0</v>
      </c>
      <c r="H69" s="5">
        <v>2</v>
      </c>
      <c r="I69" s="5">
        <v>0</v>
      </c>
      <c r="J69" s="5">
        <v>2</v>
      </c>
      <c r="K69" s="5">
        <v>1</v>
      </c>
      <c r="L69" s="5">
        <v>2</v>
      </c>
      <c r="M69" s="5">
        <v>0</v>
      </c>
      <c r="N69" s="5">
        <v>2</v>
      </c>
      <c r="O69" s="5">
        <v>0</v>
      </c>
      <c r="P69" s="5">
        <f t="shared" si="9"/>
        <v>36</v>
      </c>
      <c r="Q69" s="12">
        <f t="shared" si="10"/>
        <v>50</v>
      </c>
    </row>
    <row r="70" spans="1:17" ht="15.75">
      <c r="A70" s="3">
        <v>4</v>
      </c>
      <c r="B70" s="8" t="s">
        <v>39</v>
      </c>
      <c r="C70" s="4" t="s">
        <v>40</v>
      </c>
      <c r="D70" s="5">
        <v>21</v>
      </c>
      <c r="E70" s="5">
        <v>16</v>
      </c>
      <c r="F70" s="11">
        <v>0.76190000000000002</v>
      </c>
      <c r="G70" s="5">
        <v>1</v>
      </c>
      <c r="H70" s="5">
        <v>2</v>
      </c>
      <c r="I70" s="5">
        <v>2</v>
      </c>
      <c r="J70" s="5">
        <v>2</v>
      </c>
      <c r="K70" s="5">
        <v>3</v>
      </c>
      <c r="L70" s="5">
        <v>4</v>
      </c>
      <c r="M70" s="5">
        <v>1</v>
      </c>
      <c r="N70" s="5">
        <v>1</v>
      </c>
      <c r="O70" s="5">
        <v>5</v>
      </c>
      <c r="P70" s="5">
        <f t="shared" si="9"/>
        <v>71</v>
      </c>
      <c r="Q70" s="12">
        <f t="shared" si="10"/>
        <v>42.261904761904759</v>
      </c>
    </row>
    <row r="71" spans="1:17" ht="15.75">
      <c r="A71" s="3">
        <v>5</v>
      </c>
      <c r="B71" s="4" t="s">
        <v>41</v>
      </c>
      <c r="C71" s="4" t="s">
        <v>42</v>
      </c>
      <c r="D71" s="5">
        <v>21</v>
      </c>
      <c r="E71" s="5">
        <v>21</v>
      </c>
      <c r="F71" s="10">
        <v>1</v>
      </c>
      <c r="G71" s="5">
        <v>2</v>
      </c>
      <c r="H71" s="5">
        <v>1</v>
      </c>
      <c r="I71" s="5">
        <v>2</v>
      </c>
      <c r="J71" s="5">
        <v>2</v>
      </c>
      <c r="K71" s="5">
        <v>4</v>
      </c>
      <c r="L71" s="5">
        <v>5</v>
      </c>
      <c r="M71" s="5">
        <v>3</v>
      </c>
      <c r="N71" s="5">
        <v>2</v>
      </c>
      <c r="O71" s="5">
        <v>0</v>
      </c>
      <c r="P71" s="5">
        <f t="shared" si="9"/>
        <v>84</v>
      </c>
      <c r="Q71" s="12">
        <f t="shared" si="10"/>
        <v>50</v>
      </c>
    </row>
    <row r="72" spans="1:17" ht="15.75">
      <c r="A72" s="3">
        <v>6</v>
      </c>
      <c r="B72" s="4" t="s">
        <v>43</v>
      </c>
      <c r="C72" s="4" t="s">
        <v>54</v>
      </c>
      <c r="D72" s="5">
        <v>21</v>
      </c>
      <c r="E72" s="5">
        <v>21</v>
      </c>
      <c r="F72" s="10">
        <v>1</v>
      </c>
      <c r="G72" s="5">
        <v>1</v>
      </c>
      <c r="H72" s="5">
        <v>5</v>
      </c>
      <c r="I72" s="5">
        <v>1</v>
      </c>
      <c r="J72" s="5">
        <v>3</v>
      </c>
      <c r="K72" s="5">
        <v>1</v>
      </c>
      <c r="L72" s="5">
        <v>4</v>
      </c>
      <c r="M72" s="5">
        <v>3</v>
      </c>
      <c r="N72" s="5">
        <v>3</v>
      </c>
      <c r="O72" s="5">
        <v>0</v>
      </c>
      <c r="P72" s="5">
        <f t="shared" si="9"/>
        <v>89</v>
      </c>
      <c r="Q72" s="12">
        <f t="shared" si="10"/>
        <v>52.976190476190474</v>
      </c>
    </row>
    <row r="73" spans="1:17" ht="15.75">
      <c r="A73" s="3">
        <v>7</v>
      </c>
      <c r="B73" s="4" t="s">
        <v>73</v>
      </c>
      <c r="C73" s="4" t="s">
        <v>37</v>
      </c>
      <c r="D73" s="5">
        <v>4</v>
      </c>
      <c r="E73" s="5">
        <v>4</v>
      </c>
      <c r="F73" s="10">
        <v>1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v>2</v>
      </c>
      <c r="N73" s="5">
        <v>1</v>
      </c>
      <c r="O73" s="5">
        <v>0</v>
      </c>
      <c r="P73" s="5">
        <f t="shared" si="9"/>
        <v>9</v>
      </c>
      <c r="Q73" s="12">
        <f t="shared" si="10"/>
        <v>28.125</v>
      </c>
    </row>
    <row r="74" spans="1:17" ht="20.25" customHeight="1">
      <c r="A74" s="3">
        <v>8</v>
      </c>
      <c r="B74" s="4" t="s">
        <v>50</v>
      </c>
      <c r="C74" s="4" t="s">
        <v>51</v>
      </c>
      <c r="D74" s="5">
        <v>21</v>
      </c>
      <c r="E74" s="5">
        <v>16</v>
      </c>
      <c r="F74" s="11">
        <v>0.76190000000000002</v>
      </c>
      <c r="G74" s="5">
        <v>4</v>
      </c>
      <c r="H74" s="5">
        <v>3</v>
      </c>
      <c r="I74" s="5">
        <v>2</v>
      </c>
      <c r="J74" s="5">
        <v>1</v>
      </c>
      <c r="K74" s="5">
        <v>0</v>
      </c>
      <c r="L74" s="5">
        <v>2</v>
      </c>
      <c r="M74" s="5">
        <v>1</v>
      </c>
      <c r="N74" s="5">
        <v>3</v>
      </c>
      <c r="O74" s="5">
        <v>5</v>
      </c>
      <c r="P74" s="5">
        <f t="shared" si="9"/>
        <v>81</v>
      </c>
      <c r="Q74" s="12">
        <f t="shared" si="10"/>
        <v>48.214285714285715</v>
      </c>
    </row>
    <row r="75" spans="1:17" ht="15.75">
      <c r="A75" s="3"/>
      <c r="B75" s="4"/>
      <c r="C75" s="4" t="s">
        <v>33</v>
      </c>
      <c r="D75" s="5"/>
      <c r="E75" s="5"/>
      <c r="F75" s="5"/>
      <c r="G75" s="5">
        <f t="shared" ref="G75:O75" si="11">SUM(G67:G74)</f>
        <v>8</v>
      </c>
      <c r="H75" s="5">
        <f t="shared" si="11"/>
        <v>15</v>
      </c>
      <c r="I75" s="5">
        <f t="shared" si="11"/>
        <v>7</v>
      </c>
      <c r="J75" s="5">
        <f t="shared" si="11"/>
        <v>12</v>
      </c>
      <c r="K75" s="5">
        <f t="shared" si="11"/>
        <v>14</v>
      </c>
      <c r="L75" s="5">
        <f t="shared" si="11"/>
        <v>24</v>
      </c>
      <c r="M75" s="5">
        <f t="shared" si="11"/>
        <v>18</v>
      </c>
      <c r="N75" s="5">
        <f t="shared" si="11"/>
        <v>18</v>
      </c>
      <c r="O75" s="5">
        <f t="shared" si="11"/>
        <v>10</v>
      </c>
      <c r="P75" s="5">
        <f t="shared" si="9"/>
        <v>453</v>
      </c>
      <c r="Q75" s="12">
        <f>P75*100/21/48</f>
        <v>44.940476190476197</v>
      </c>
    </row>
    <row r="76" spans="1:17" ht="26.25">
      <c r="A76" s="14" t="s">
        <v>18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6.25">
      <c r="A77" s="14" t="s">
        <v>44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6.25">
      <c r="A78" s="14" t="s">
        <v>46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>
      <c r="A79" s="6" t="s">
        <v>17</v>
      </c>
      <c r="B79" s="6"/>
      <c r="C79" s="9" t="s">
        <v>16</v>
      </c>
      <c r="D79" s="6"/>
    </row>
    <row r="80" spans="1:17" ht="15.75">
      <c r="A80" s="15" t="s">
        <v>26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"/>
    </row>
    <row r="82" spans="1:17" ht="15.75">
      <c r="A82" s="5">
        <v>1</v>
      </c>
      <c r="B82" s="5">
        <v>2</v>
      </c>
      <c r="C82" s="5">
        <v>3</v>
      </c>
      <c r="D82" s="5">
        <v>4</v>
      </c>
      <c r="E82" s="5">
        <v>5</v>
      </c>
      <c r="F82" s="5">
        <v>6</v>
      </c>
      <c r="G82" s="5">
        <v>7</v>
      </c>
      <c r="H82" s="5">
        <v>8</v>
      </c>
      <c r="I82" s="5">
        <v>9</v>
      </c>
      <c r="J82" s="5">
        <v>10</v>
      </c>
      <c r="K82" s="5">
        <v>11</v>
      </c>
      <c r="L82" s="5">
        <v>12</v>
      </c>
      <c r="M82" s="5">
        <v>13</v>
      </c>
      <c r="N82" s="5">
        <v>14</v>
      </c>
      <c r="O82" s="5">
        <v>15</v>
      </c>
      <c r="P82" s="5">
        <v>16</v>
      </c>
      <c r="Q82" s="5">
        <v>17</v>
      </c>
    </row>
    <row r="83" spans="1:17" ht="31.5">
      <c r="A83" s="3" t="s">
        <v>0</v>
      </c>
      <c r="B83" s="4" t="s">
        <v>1</v>
      </c>
      <c r="C83" s="4" t="s">
        <v>14</v>
      </c>
      <c r="D83" s="4" t="s">
        <v>2</v>
      </c>
      <c r="E83" s="4" t="s">
        <v>3</v>
      </c>
      <c r="F83" s="4" t="s">
        <v>4</v>
      </c>
      <c r="G83" s="4" t="s">
        <v>5</v>
      </c>
      <c r="H83" s="4" t="s">
        <v>6</v>
      </c>
      <c r="I83" s="4" t="s">
        <v>7</v>
      </c>
      <c r="J83" s="4" t="s">
        <v>8</v>
      </c>
      <c r="K83" s="4" t="s">
        <v>9</v>
      </c>
      <c r="L83" s="4" t="s">
        <v>10</v>
      </c>
      <c r="M83" s="4" t="s">
        <v>20</v>
      </c>
      <c r="N83" s="4" t="s">
        <v>21</v>
      </c>
      <c r="O83" s="4" t="s">
        <v>22</v>
      </c>
      <c r="P83" s="4" t="s">
        <v>23</v>
      </c>
      <c r="Q83" s="8" t="s">
        <v>15</v>
      </c>
    </row>
    <row r="84" spans="1:17" ht="18.75" customHeight="1">
      <c r="A84" s="3">
        <v>1</v>
      </c>
      <c r="B84" s="4" t="s">
        <v>11</v>
      </c>
      <c r="C84" s="4" t="s">
        <v>56</v>
      </c>
      <c r="D84" s="5">
        <f>D29+D67</f>
        <v>55</v>
      </c>
      <c r="E84" s="5">
        <f t="shared" ref="E84:O84" si="12">E29+E67</f>
        <v>55</v>
      </c>
      <c r="F84" s="13">
        <f>E84*100/D84</f>
        <v>100</v>
      </c>
      <c r="G84" s="5">
        <f t="shared" si="12"/>
        <v>4</v>
      </c>
      <c r="H84" s="5">
        <f t="shared" si="12"/>
        <v>13</v>
      </c>
      <c r="I84" s="5">
        <f t="shared" si="12"/>
        <v>5</v>
      </c>
      <c r="J84" s="5">
        <f t="shared" si="12"/>
        <v>8</v>
      </c>
      <c r="K84" s="5">
        <f t="shared" si="12"/>
        <v>8</v>
      </c>
      <c r="L84" s="5">
        <f t="shared" si="12"/>
        <v>7</v>
      </c>
      <c r="M84" s="5">
        <f t="shared" si="12"/>
        <v>6</v>
      </c>
      <c r="N84" s="5">
        <f t="shared" si="12"/>
        <v>4</v>
      </c>
      <c r="O84" s="5">
        <f t="shared" si="12"/>
        <v>0</v>
      </c>
      <c r="P84" s="5">
        <f>G84*8+H84*7+I84*6+J84*5+K84*4+L84*3+M84*2+N84*1+O84*0</f>
        <v>262</v>
      </c>
      <c r="Q84" s="12">
        <f>P84*12.5/D84</f>
        <v>59.545454545454547</v>
      </c>
    </row>
    <row r="85" spans="1:17" ht="15.75">
      <c r="A85" s="3">
        <v>2</v>
      </c>
      <c r="B85" s="4" t="s">
        <v>11</v>
      </c>
      <c r="C85" s="4" t="s">
        <v>57</v>
      </c>
      <c r="D85" s="5">
        <f>D9+D49</f>
        <v>49</v>
      </c>
      <c r="E85" s="5">
        <f t="shared" ref="E85:O85" si="13">E9+E49</f>
        <v>49</v>
      </c>
      <c r="F85" s="13">
        <f t="shared" ref="F85:F100" si="14">E85*100/D85</f>
        <v>100</v>
      </c>
      <c r="G85" s="5">
        <f t="shared" si="13"/>
        <v>0</v>
      </c>
      <c r="H85" s="5">
        <f t="shared" si="13"/>
        <v>1</v>
      </c>
      <c r="I85" s="5">
        <f t="shared" si="13"/>
        <v>7</v>
      </c>
      <c r="J85" s="5">
        <f t="shared" si="13"/>
        <v>7</v>
      </c>
      <c r="K85" s="5">
        <f t="shared" si="13"/>
        <v>6</v>
      </c>
      <c r="L85" s="5">
        <f t="shared" si="13"/>
        <v>9</v>
      </c>
      <c r="M85" s="5">
        <f t="shared" si="13"/>
        <v>9</v>
      </c>
      <c r="N85" s="5">
        <f t="shared" si="13"/>
        <v>10</v>
      </c>
      <c r="O85" s="5">
        <f t="shared" si="13"/>
        <v>0</v>
      </c>
      <c r="P85" s="5">
        <f t="shared" ref="P85:P101" si="15">G85*8+H85*7+I85*6+J85*5+K85*4+L85*3+M85*2+N85*1+O85*0</f>
        <v>163</v>
      </c>
      <c r="Q85" s="12">
        <f t="shared" ref="Q85:Q100" si="16">P85*12.5/D85</f>
        <v>41.581632653061227</v>
      </c>
    </row>
    <row r="86" spans="1:17" ht="15.75">
      <c r="A86" s="3">
        <v>3</v>
      </c>
      <c r="B86" s="4" t="s">
        <v>12</v>
      </c>
      <c r="C86" s="4" t="s">
        <v>58</v>
      </c>
      <c r="D86" s="5">
        <f>D10+D30</f>
        <v>34</v>
      </c>
      <c r="E86" s="5">
        <f t="shared" ref="E86:O86" si="17">E10+E30</f>
        <v>34</v>
      </c>
      <c r="F86" s="13">
        <f t="shared" si="14"/>
        <v>100</v>
      </c>
      <c r="G86" s="5">
        <f t="shared" si="17"/>
        <v>1</v>
      </c>
      <c r="H86" s="5">
        <f t="shared" si="17"/>
        <v>2</v>
      </c>
      <c r="I86" s="5">
        <f t="shared" si="17"/>
        <v>4</v>
      </c>
      <c r="J86" s="5">
        <f t="shared" si="17"/>
        <v>4</v>
      </c>
      <c r="K86" s="5">
        <f t="shared" si="17"/>
        <v>6</v>
      </c>
      <c r="L86" s="5">
        <f t="shared" si="17"/>
        <v>9</v>
      </c>
      <c r="M86" s="5">
        <f t="shared" si="17"/>
        <v>5</v>
      </c>
      <c r="N86" s="5">
        <f t="shared" si="17"/>
        <v>3</v>
      </c>
      <c r="O86" s="5">
        <f t="shared" si="17"/>
        <v>0</v>
      </c>
      <c r="P86" s="5">
        <f t="shared" si="15"/>
        <v>130</v>
      </c>
      <c r="Q86" s="12">
        <f t="shared" si="16"/>
        <v>47.794117647058826</v>
      </c>
    </row>
    <row r="87" spans="1:17" ht="15.75">
      <c r="A87" s="3">
        <v>4</v>
      </c>
      <c r="B87" s="4" t="s">
        <v>12</v>
      </c>
      <c r="C87" s="4" t="s">
        <v>59</v>
      </c>
      <c r="D87" s="5">
        <f>D68+D50</f>
        <v>29</v>
      </c>
      <c r="E87" s="5">
        <f t="shared" ref="E87:O87" si="18">E68+E50</f>
        <v>29</v>
      </c>
      <c r="F87" s="13">
        <f t="shared" si="14"/>
        <v>100</v>
      </c>
      <c r="G87" s="5">
        <f t="shared" si="18"/>
        <v>0</v>
      </c>
      <c r="H87" s="5">
        <f t="shared" si="18"/>
        <v>1</v>
      </c>
      <c r="I87" s="5">
        <f t="shared" si="18"/>
        <v>1</v>
      </c>
      <c r="J87" s="5">
        <f t="shared" si="18"/>
        <v>1</v>
      </c>
      <c r="K87" s="5">
        <f t="shared" si="18"/>
        <v>3</v>
      </c>
      <c r="L87" s="5">
        <f t="shared" si="18"/>
        <v>10</v>
      </c>
      <c r="M87" s="5">
        <f t="shared" si="18"/>
        <v>9</v>
      </c>
      <c r="N87" s="5">
        <f t="shared" si="18"/>
        <v>4</v>
      </c>
      <c r="O87" s="5">
        <f t="shared" si="18"/>
        <v>0</v>
      </c>
      <c r="P87" s="5">
        <f t="shared" si="15"/>
        <v>82</v>
      </c>
      <c r="Q87" s="12">
        <f t="shared" si="16"/>
        <v>35.344827586206897</v>
      </c>
    </row>
    <row r="88" spans="1:17" ht="15.75">
      <c r="A88" s="3">
        <v>5</v>
      </c>
      <c r="B88" s="4" t="s">
        <v>13</v>
      </c>
      <c r="C88" s="4" t="s">
        <v>60</v>
      </c>
      <c r="D88" s="5">
        <f>D31</f>
        <v>28</v>
      </c>
      <c r="E88" s="5">
        <f t="shared" ref="E88:O88" si="19">E31</f>
        <v>28</v>
      </c>
      <c r="F88" s="13">
        <f t="shared" si="14"/>
        <v>100</v>
      </c>
      <c r="G88" s="5">
        <f t="shared" si="19"/>
        <v>3</v>
      </c>
      <c r="H88" s="5">
        <f t="shared" si="19"/>
        <v>5</v>
      </c>
      <c r="I88" s="5">
        <f t="shared" si="19"/>
        <v>5</v>
      </c>
      <c r="J88" s="5">
        <f t="shared" si="19"/>
        <v>5</v>
      </c>
      <c r="K88" s="5">
        <f t="shared" si="19"/>
        <v>4</v>
      </c>
      <c r="L88" s="5">
        <f t="shared" si="19"/>
        <v>3</v>
      </c>
      <c r="M88" s="5">
        <f t="shared" si="19"/>
        <v>0</v>
      </c>
      <c r="N88" s="5">
        <f t="shared" si="19"/>
        <v>3</v>
      </c>
      <c r="O88" s="5">
        <f t="shared" si="19"/>
        <v>0</v>
      </c>
      <c r="P88" s="5">
        <f t="shared" si="15"/>
        <v>142</v>
      </c>
      <c r="Q88" s="12">
        <f t="shared" si="16"/>
        <v>63.392857142857146</v>
      </c>
    </row>
    <row r="89" spans="1:17" ht="15.75">
      <c r="A89" s="3">
        <v>6</v>
      </c>
      <c r="B89" s="4" t="s">
        <v>13</v>
      </c>
      <c r="C89" s="4" t="s">
        <v>61</v>
      </c>
      <c r="D89" s="5">
        <f>D11+D69</f>
        <v>37</v>
      </c>
      <c r="E89" s="5">
        <f t="shared" ref="E89:O89" si="20">E11+E69</f>
        <v>35</v>
      </c>
      <c r="F89" s="12">
        <f t="shared" si="14"/>
        <v>94.594594594594597</v>
      </c>
      <c r="G89" s="5">
        <f t="shared" si="20"/>
        <v>1</v>
      </c>
      <c r="H89" s="5">
        <f t="shared" si="20"/>
        <v>4</v>
      </c>
      <c r="I89" s="5">
        <f t="shared" si="20"/>
        <v>5</v>
      </c>
      <c r="J89" s="5">
        <f t="shared" si="20"/>
        <v>4</v>
      </c>
      <c r="K89" s="5">
        <f t="shared" si="20"/>
        <v>4</v>
      </c>
      <c r="L89" s="5">
        <f t="shared" si="20"/>
        <v>9</v>
      </c>
      <c r="M89" s="5">
        <f t="shared" si="20"/>
        <v>0</v>
      </c>
      <c r="N89" s="5">
        <f t="shared" si="20"/>
        <v>7</v>
      </c>
      <c r="O89" s="5">
        <f t="shared" si="20"/>
        <v>2</v>
      </c>
      <c r="P89" s="5">
        <f t="shared" si="15"/>
        <v>136</v>
      </c>
      <c r="Q89" s="12">
        <f t="shared" si="16"/>
        <v>45.945945945945944</v>
      </c>
    </row>
    <row r="90" spans="1:17" ht="15.75">
      <c r="A90" s="3">
        <v>7</v>
      </c>
      <c r="B90" s="8" t="s">
        <v>27</v>
      </c>
      <c r="C90" s="4" t="s">
        <v>65</v>
      </c>
      <c r="D90" s="5">
        <f>D32</f>
        <v>34</v>
      </c>
      <c r="E90" s="5">
        <f>E32</f>
        <v>34</v>
      </c>
      <c r="F90" s="13">
        <f t="shared" si="14"/>
        <v>100</v>
      </c>
      <c r="G90" s="5">
        <f t="shared" ref="G90:O90" si="21">G32</f>
        <v>4</v>
      </c>
      <c r="H90" s="5">
        <f t="shared" si="21"/>
        <v>6</v>
      </c>
      <c r="I90" s="5">
        <f t="shared" si="21"/>
        <v>6</v>
      </c>
      <c r="J90" s="5">
        <f t="shared" si="21"/>
        <v>8</v>
      </c>
      <c r="K90" s="5">
        <f t="shared" si="21"/>
        <v>3</v>
      </c>
      <c r="L90" s="5">
        <f t="shared" si="21"/>
        <v>4</v>
      </c>
      <c r="M90" s="5">
        <f t="shared" si="21"/>
        <v>3</v>
      </c>
      <c r="N90" s="5">
        <f t="shared" si="21"/>
        <v>0</v>
      </c>
      <c r="O90" s="5">
        <f t="shared" si="21"/>
        <v>0</v>
      </c>
      <c r="P90" s="5">
        <f t="shared" si="15"/>
        <v>180</v>
      </c>
      <c r="Q90" s="12">
        <f t="shared" si="16"/>
        <v>66.17647058823529</v>
      </c>
    </row>
    <row r="91" spans="1:17" ht="15.75">
      <c r="A91" s="3">
        <v>8</v>
      </c>
      <c r="B91" s="8" t="s">
        <v>27</v>
      </c>
      <c r="C91" s="4" t="s">
        <v>66</v>
      </c>
      <c r="D91" s="5">
        <f>D12</f>
        <v>28</v>
      </c>
      <c r="E91" s="5">
        <f>E12</f>
        <v>28</v>
      </c>
      <c r="F91" s="13">
        <f t="shared" si="14"/>
        <v>100</v>
      </c>
      <c r="G91" s="5">
        <f t="shared" ref="G91:O91" si="22">G12</f>
        <v>0</v>
      </c>
      <c r="H91" s="5">
        <f t="shared" si="22"/>
        <v>2</v>
      </c>
      <c r="I91" s="5">
        <f t="shared" si="22"/>
        <v>2</v>
      </c>
      <c r="J91" s="5">
        <f t="shared" si="22"/>
        <v>4</v>
      </c>
      <c r="K91" s="5">
        <f t="shared" si="22"/>
        <v>10</v>
      </c>
      <c r="L91" s="5">
        <f t="shared" si="22"/>
        <v>5</v>
      </c>
      <c r="M91" s="5">
        <f t="shared" si="22"/>
        <v>5</v>
      </c>
      <c r="N91" s="5">
        <f t="shared" si="22"/>
        <v>0</v>
      </c>
      <c r="O91" s="5">
        <f t="shared" si="22"/>
        <v>0</v>
      </c>
      <c r="P91" s="5">
        <f t="shared" si="15"/>
        <v>111</v>
      </c>
      <c r="Q91" s="12">
        <f t="shared" si="16"/>
        <v>49.553571428571431</v>
      </c>
    </row>
    <row r="92" spans="1:17" ht="15.75">
      <c r="A92" s="3">
        <v>9</v>
      </c>
      <c r="B92" s="4" t="s">
        <v>29</v>
      </c>
      <c r="C92" s="4" t="s">
        <v>67</v>
      </c>
      <c r="D92" s="5">
        <f>D33</f>
        <v>34</v>
      </c>
      <c r="E92" s="5">
        <f>E33</f>
        <v>34</v>
      </c>
      <c r="F92" s="13">
        <f t="shared" si="14"/>
        <v>100</v>
      </c>
      <c r="G92" s="5">
        <f t="shared" ref="G92:O92" si="23">G33</f>
        <v>5</v>
      </c>
      <c r="H92" s="5">
        <f t="shared" si="23"/>
        <v>8</v>
      </c>
      <c r="I92" s="5">
        <f t="shared" si="23"/>
        <v>9</v>
      </c>
      <c r="J92" s="5">
        <f t="shared" si="23"/>
        <v>4</v>
      </c>
      <c r="K92" s="5">
        <f t="shared" si="23"/>
        <v>2</v>
      </c>
      <c r="L92" s="5">
        <f t="shared" si="23"/>
        <v>4</v>
      </c>
      <c r="M92" s="5">
        <f t="shared" si="23"/>
        <v>2</v>
      </c>
      <c r="N92" s="5">
        <f t="shared" si="23"/>
        <v>0</v>
      </c>
      <c r="O92" s="5">
        <f t="shared" si="23"/>
        <v>0</v>
      </c>
      <c r="P92" s="5">
        <f t="shared" si="15"/>
        <v>194</v>
      </c>
      <c r="Q92" s="12">
        <f t="shared" si="16"/>
        <v>71.32352941176471</v>
      </c>
    </row>
    <row r="93" spans="1:17" ht="15.75">
      <c r="A93" s="3">
        <v>10</v>
      </c>
      <c r="B93" s="4" t="s">
        <v>29</v>
      </c>
      <c r="C93" s="4" t="s">
        <v>68</v>
      </c>
      <c r="D93" s="5">
        <f>D13</f>
        <v>28</v>
      </c>
      <c r="E93" s="5">
        <f>E13</f>
        <v>28</v>
      </c>
      <c r="F93" s="13">
        <f t="shared" si="14"/>
        <v>100</v>
      </c>
      <c r="G93" s="5">
        <f t="shared" ref="G93:O93" si="24">G13</f>
        <v>1</v>
      </c>
      <c r="H93" s="5">
        <f t="shared" si="24"/>
        <v>5</v>
      </c>
      <c r="I93" s="5">
        <f t="shared" si="24"/>
        <v>5</v>
      </c>
      <c r="J93" s="5">
        <f t="shared" si="24"/>
        <v>3</v>
      </c>
      <c r="K93" s="5">
        <f t="shared" si="24"/>
        <v>6</v>
      </c>
      <c r="L93" s="5">
        <f t="shared" si="24"/>
        <v>6</v>
      </c>
      <c r="M93" s="5">
        <f t="shared" si="24"/>
        <v>2</v>
      </c>
      <c r="N93" s="5">
        <f t="shared" si="24"/>
        <v>0</v>
      </c>
      <c r="O93" s="5">
        <f t="shared" si="24"/>
        <v>0</v>
      </c>
      <c r="P93" s="5">
        <f t="shared" si="15"/>
        <v>134</v>
      </c>
      <c r="Q93" s="12">
        <f t="shared" si="16"/>
        <v>59.821428571428569</v>
      </c>
    </row>
    <row r="94" spans="1:17" ht="15.75">
      <c r="A94" s="3">
        <v>11</v>
      </c>
      <c r="B94" s="4" t="s">
        <v>31</v>
      </c>
      <c r="C94" s="4" t="s">
        <v>69</v>
      </c>
      <c r="D94" s="5">
        <f>D34</f>
        <v>12</v>
      </c>
      <c r="E94" s="5">
        <f>E34</f>
        <v>12</v>
      </c>
      <c r="F94" s="13">
        <f t="shared" si="14"/>
        <v>100</v>
      </c>
      <c r="G94" s="5">
        <f t="shared" ref="G94:O94" si="25">G34</f>
        <v>1</v>
      </c>
      <c r="H94" s="5">
        <f t="shared" si="25"/>
        <v>5</v>
      </c>
      <c r="I94" s="5">
        <f t="shared" si="25"/>
        <v>0</v>
      </c>
      <c r="J94" s="5">
        <f t="shared" si="25"/>
        <v>2</v>
      </c>
      <c r="K94" s="5">
        <f t="shared" si="25"/>
        <v>2</v>
      </c>
      <c r="L94" s="5">
        <f t="shared" si="25"/>
        <v>2</v>
      </c>
      <c r="M94" s="5">
        <f t="shared" si="25"/>
        <v>0</v>
      </c>
      <c r="N94" s="5">
        <f t="shared" si="25"/>
        <v>0</v>
      </c>
      <c r="O94" s="5">
        <f t="shared" si="25"/>
        <v>0</v>
      </c>
      <c r="P94" s="5">
        <f t="shared" si="15"/>
        <v>67</v>
      </c>
      <c r="Q94" s="12">
        <f t="shared" si="16"/>
        <v>69.791666666666671</v>
      </c>
    </row>
    <row r="95" spans="1:17" ht="17.25" customHeight="1">
      <c r="A95" s="3">
        <v>12</v>
      </c>
      <c r="B95" s="4" t="s">
        <v>36</v>
      </c>
      <c r="C95" s="4" t="s">
        <v>70</v>
      </c>
      <c r="D95" s="5">
        <f>D35</f>
        <v>22</v>
      </c>
      <c r="E95" s="5">
        <f>E35</f>
        <v>22</v>
      </c>
      <c r="F95" s="13">
        <f t="shared" si="14"/>
        <v>100</v>
      </c>
      <c r="G95" s="5">
        <f t="shared" ref="G95:O95" si="26">G35</f>
        <v>2</v>
      </c>
      <c r="H95" s="5">
        <f t="shared" si="26"/>
        <v>8</v>
      </c>
      <c r="I95" s="5">
        <f t="shared" si="26"/>
        <v>6</v>
      </c>
      <c r="J95" s="5">
        <f t="shared" si="26"/>
        <v>4</v>
      </c>
      <c r="K95" s="5">
        <f t="shared" si="26"/>
        <v>2</v>
      </c>
      <c r="L95" s="5">
        <f t="shared" si="26"/>
        <v>0</v>
      </c>
      <c r="M95" s="5">
        <f t="shared" si="26"/>
        <v>0</v>
      </c>
      <c r="N95" s="5">
        <f t="shared" si="26"/>
        <v>0</v>
      </c>
      <c r="O95" s="5">
        <f t="shared" si="26"/>
        <v>0</v>
      </c>
      <c r="P95" s="5">
        <f t="shared" si="15"/>
        <v>136</v>
      </c>
      <c r="Q95" s="12">
        <f t="shared" si="16"/>
        <v>77.272727272727266</v>
      </c>
    </row>
    <row r="96" spans="1:17" ht="13.5" customHeight="1">
      <c r="A96" s="3">
        <v>13</v>
      </c>
      <c r="B96" s="4" t="s">
        <v>72</v>
      </c>
      <c r="C96" s="4" t="s">
        <v>71</v>
      </c>
      <c r="D96" s="5">
        <f>D73</f>
        <v>4</v>
      </c>
      <c r="E96" s="5">
        <f>E73</f>
        <v>4</v>
      </c>
      <c r="F96" s="13">
        <f t="shared" si="14"/>
        <v>100</v>
      </c>
      <c r="G96" s="5">
        <f t="shared" ref="G96:O96" si="27">G73</f>
        <v>0</v>
      </c>
      <c r="H96" s="5">
        <f t="shared" si="27"/>
        <v>0</v>
      </c>
      <c r="I96" s="5">
        <f t="shared" si="27"/>
        <v>0</v>
      </c>
      <c r="J96" s="5">
        <f t="shared" si="27"/>
        <v>0</v>
      </c>
      <c r="K96" s="5">
        <f t="shared" si="27"/>
        <v>1</v>
      </c>
      <c r="L96" s="5">
        <f t="shared" si="27"/>
        <v>0</v>
      </c>
      <c r="M96" s="5">
        <f t="shared" si="27"/>
        <v>2</v>
      </c>
      <c r="N96" s="5">
        <f t="shared" si="27"/>
        <v>1</v>
      </c>
      <c r="O96" s="5">
        <f t="shared" si="27"/>
        <v>0</v>
      </c>
      <c r="P96" s="5">
        <f t="shared" si="15"/>
        <v>9</v>
      </c>
      <c r="Q96" s="12">
        <f t="shared" si="16"/>
        <v>28.125</v>
      </c>
    </row>
    <row r="97" spans="1:17" ht="15.75">
      <c r="A97" s="3">
        <v>14</v>
      </c>
      <c r="B97" s="8" t="s">
        <v>39</v>
      </c>
      <c r="C97" s="4" t="s">
        <v>62</v>
      </c>
      <c r="D97" s="5">
        <f t="shared" ref="D97:E99" si="28">D51+D70</f>
        <v>42</v>
      </c>
      <c r="E97" s="5">
        <f t="shared" si="28"/>
        <v>29</v>
      </c>
      <c r="F97" s="12">
        <f t="shared" si="14"/>
        <v>69.047619047619051</v>
      </c>
      <c r="G97" s="5">
        <f t="shared" ref="G97:O97" si="29">G51+G70</f>
        <v>2</v>
      </c>
      <c r="H97" s="5">
        <f t="shared" si="29"/>
        <v>3</v>
      </c>
      <c r="I97" s="5">
        <f t="shared" si="29"/>
        <v>2</v>
      </c>
      <c r="J97" s="5">
        <f t="shared" si="29"/>
        <v>5</v>
      </c>
      <c r="K97" s="5">
        <f t="shared" si="29"/>
        <v>6</v>
      </c>
      <c r="L97" s="5">
        <f t="shared" si="29"/>
        <v>6</v>
      </c>
      <c r="M97" s="5">
        <f t="shared" si="29"/>
        <v>1</v>
      </c>
      <c r="N97" s="5">
        <f t="shared" si="29"/>
        <v>4</v>
      </c>
      <c r="O97" s="5">
        <f t="shared" si="29"/>
        <v>13</v>
      </c>
      <c r="P97" s="5">
        <f t="shared" si="15"/>
        <v>122</v>
      </c>
      <c r="Q97" s="12">
        <f t="shared" si="16"/>
        <v>36.30952380952381</v>
      </c>
    </row>
    <row r="98" spans="1:17" ht="15.75">
      <c r="A98" s="3">
        <v>15</v>
      </c>
      <c r="B98" s="4" t="s">
        <v>41</v>
      </c>
      <c r="C98" s="4" t="s">
        <v>63</v>
      </c>
      <c r="D98" s="5">
        <f t="shared" si="28"/>
        <v>42</v>
      </c>
      <c r="E98" s="5">
        <f t="shared" si="28"/>
        <v>42</v>
      </c>
      <c r="F98" s="13">
        <f t="shared" si="14"/>
        <v>100</v>
      </c>
      <c r="G98" s="5">
        <f t="shared" ref="G98:O98" si="30">G52+G71</f>
        <v>3</v>
      </c>
      <c r="H98" s="5">
        <f t="shared" si="30"/>
        <v>1</v>
      </c>
      <c r="I98" s="5">
        <f t="shared" si="30"/>
        <v>4</v>
      </c>
      <c r="J98" s="5">
        <f t="shared" si="30"/>
        <v>5</v>
      </c>
      <c r="K98" s="5">
        <f t="shared" si="30"/>
        <v>5</v>
      </c>
      <c r="L98" s="5">
        <f t="shared" si="30"/>
        <v>8</v>
      </c>
      <c r="M98" s="5">
        <f t="shared" si="30"/>
        <v>13</v>
      </c>
      <c r="N98" s="5">
        <f t="shared" si="30"/>
        <v>3</v>
      </c>
      <c r="O98" s="5">
        <f t="shared" si="30"/>
        <v>0</v>
      </c>
      <c r="P98" s="5">
        <f t="shared" si="15"/>
        <v>153</v>
      </c>
      <c r="Q98" s="12">
        <f t="shared" si="16"/>
        <v>45.535714285714285</v>
      </c>
    </row>
    <row r="99" spans="1:17" ht="15.75">
      <c r="A99" s="3">
        <v>16</v>
      </c>
      <c r="B99" s="4" t="s">
        <v>43</v>
      </c>
      <c r="C99" s="4" t="s">
        <v>64</v>
      </c>
      <c r="D99" s="5">
        <f t="shared" si="28"/>
        <v>42</v>
      </c>
      <c r="E99" s="5">
        <f t="shared" si="28"/>
        <v>42</v>
      </c>
      <c r="F99" s="13">
        <f t="shared" si="14"/>
        <v>100</v>
      </c>
      <c r="G99" s="5">
        <f t="shared" ref="G99:O99" si="31">G53+G72</f>
        <v>1</v>
      </c>
      <c r="H99" s="5">
        <f t="shared" si="31"/>
        <v>7</v>
      </c>
      <c r="I99" s="5">
        <f t="shared" si="31"/>
        <v>2</v>
      </c>
      <c r="J99" s="5">
        <f t="shared" si="31"/>
        <v>4</v>
      </c>
      <c r="K99" s="5">
        <f t="shared" si="31"/>
        <v>5</v>
      </c>
      <c r="L99" s="5">
        <f t="shared" si="31"/>
        <v>4</v>
      </c>
      <c r="M99" s="5">
        <f t="shared" si="31"/>
        <v>11</v>
      </c>
      <c r="N99" s="5">
        <f t="shared" si="31"/>
        <v>8</v>
      </c>
      <c r="O99" s="5">
        <f t="shared" si="31"/>
        <v>0</v>
      </c>
      <c r="P99" s="5">
        <f t="shared" si="15"/>
        <v>151</v>
      </c>
      <c r="Q99" s="12">
        <f t="shared" si="16"/>
        <v>44.94047619047619</v>
      </c>
    </row>
    <row r="100" spans="1:17" ht="15.75">
      <c r="A100" s="3">
        <v>17</v>
      </c>
      <c r="B100" s="4" t="s">
        <v>74</v>
      </c>
      <c r="C100" s="4" t="s">
        <v>51</v>
      </c>
      <c r="D100" s="5">
        <f>D14+D36+D54+D74</f>
        <v>104</v>
      </c>
      <c r="E100" s="5">
        <f>E14+E36+E54+E74</f>
        <v>96</v>
      </c>
      <c r="F100" s="12">
        <f t="shared" si="14"/>
        <v>92.307692307692307</v>
      </c>
      <c r="G100" s="5">
        <f t="shared" ref="G100:O100" si="32">G14+G36+G54+G74</f>
        <v>4</v>
      </c>
      <c r="H100" s="5">
        <f t="shared" si="32"/>
        <v>7</v>
      </c>
      <c r="I100" s="5">
        <f t="shared" si="32"/>
        <v>10</v>
      </c>
      <c r="J100" s="5">
        <f t="shared" si="32"/>
        <v>23</v>
      </c>
      <c r="K100" s="5">
        <f t="shared" si="32"/>
        <v>12</v>
      </c>
      <c r="L100" s="5">
        <f t="shared" si="32"/>
        <v>14</v>
      </c>
      <c r="M100" s="5">
        <f t="shared" si="32"/>
        <v>15</v>
      </c>
      <c r="N100" s="5">
        <f t="shared" si="32"/>
        <v>11</v>
      </c>
      <c r="O100" s="5">
        <f t="shared" si="32"/>
        <v>8</v>
      </c>
      <c r="P100" s="5">
        <f t="shared" si="15"/>
        <v>387</v>
      </c>
      <c r="Q100" s="12">
        <f t="shared" si="16"/>
        <v>46.51442307692308</v>
      </c>
    </row>
    <row r="101" spans="1:17" ht="15.75">
      <c r="A101" s="7"/>
      <c r="B101" s="7"/>
      <c r="C101" s="8" t="s">
        <v>33</v>
      </c>
      <c r="D101" s="7"/>
      <c r="E101" s="7"/>
      <c r="F101" s="7"/>
      <c r="G101" s="5">
        <f t="shared" ref="G101:O101" si="33">SUM(G84:G100)</f>
        <v>32</v>
      </c>
      <c r="H101" s="5">
        <f t="shared" si="33"/>
        <v>78</v>
      </c>
      <c r="I101" s="5">
        <f t="shared" si="33"/>
        <v>73</v>
      </c>
      <c r="J101" s="5">
        <f t="shared" si="33"/>
        <v>91</v>
      </c>
      <c r="K101" s="5">
        <f t="shared" si="33"/>
        <v>85</v>
      </c>
      <c r="L101" s="5">
        <f t="shared" si="33"/>
        <v>100</v>
      </c>
      <c r="M101" s="5">
        <f t="shared" si="33"/>
        <v>83</v>
      </c>
      <c r="N101" s="5">
        <f t="shared" si="33"/>
        <v>58</v>
      </c>
      <c r="O101" s="5">
        <f t="shared" si="33"/>
        <v>23</v>
      </c>
      <c r="P101" s="5">
        <f t="shared" si="15"/>
        <v>2559</v>
      </c>
      <c r="Q101" s="12">
        <f>P101*100/104/48</f>
        <v>51.262019230769226</v>
      </c>
    </row>
  </sheetData>
  <mergeCells count="20">
    <mergeCell ref="A80:Q80"/>
    <mergeCell ref="A21:Q21"/>
    <mergeCell ref="A22:Q22"/>
    <mergeCell ref="A23:Q23"/>
    <mergeCell ref="A25:Q25"/>
    <mergeCell ref="A41:Q41"/>
    <mergeCell ref="A42:Q42"/>
    <mergeCell ref="A43:Q43"/>
    <mergeCell ref="A45:Q45"/>
    <mergeCell ref="A76:Q76"/>
    <mergeCell ref="A77:Q77"/>
    <mergeCell ref="A78:Q78"/>
    <mergeCell ref="A59:Q59"/>
    <mergeCell ref="A60:Q60"/>
    <mergeCell ref="A61:Q61"/>
    <mergeCell ref="A63:Q63"/>
    <mergeCell ref="A1:Q1"/>
    <mergeCell ref="A5:Q5"/>
    <mergeCell ref="A2:Q2"/>
    <mergeCell ref="A3:Q3"/>
  </mergeCells>
  <pageMargins left="0.7" right="0.7" top="0.75" bottom="0.75" header="0.3" footer="0.3"/>
  <pageSetup paperSize="9" scale="75" orientation="landscape" verticalDpi="4294967294" r:id="rId1"/>
  <rowBreaks count="3" manualBreakCount="3">
    <brk id="20" max="16383" man="1"/>
    <brk id="39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- XII 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K.V</cp:lastModifiedBy>
  <cp:lastPrinted>2015-05-30T10:55:00Z</cp:lastPrinted>
  <dcterms:created xsi:type="dcterms:W3CDTF">2013-06-07T03:30:12Z</dcterms:created>
  <dcterms:modified xsi:type="dcterms:W3CDTF">2019-07-27T08:39:37Z</dcterms:modified>
</cp:coreProperties>
</file>